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صندوق توازن نوید\صورت وضعیت پرتفوی\"/>
    </mc:Choice>
  </mc:AlternateContent>
  <xr:revisionPtr revIDLastSave="0" documentId="13_ncr:1_{6F69FD51-A87A-4183-9951-0E764AB7E1CA}" xr6:coauthVersionLast="47" xr6:coauthVersionMax="47" xr10:uidLastSave="{00000000-0000-0000-0000-000000000000}"/>
  <bookViews>
    <workbookView xWindow="-98" yWindow="-98" windowWidth="28996" windowHeight="15675" tabRatio="688" xr2:uid="{00000000-000D-0000-FFFF-FFFF00000000}"/>
  </bookViews>
  <sheets>
    <sheet name="1" sheetId="16" r:id="rId1"/>
    <sheet name="درآمدها" sheetId="11" r:id="rId2"/>
    <sheet name=" سهام و صندوق‌های سرمایه‌گذاری" sheetId="1" r:id="rId3"/>
    <sheet name="اوراق تبعی" sheetId="20" r:id="rId4"/>
    <sheet name="اوراق" sheetId="3" r:id="rId5"/>
    <sheet name="تعدیل قیمت" sheetId="17" r:id="rId6"/>
    <sheet name="گواهی سپرده" sheetId="18" r:id="rId7"/>
    <sheet name="سپرده" sheetId="2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_FilterDatabase" localSheetId="2" hidden="1">' سهام و صندوق‌های سرمایه‌گذاری'!$A$7:$M$9</definedName>
    <definedName name="_xlnm._FilterDatabase" localSheetId="7" hidden="1">سپرده!$A$7:$J$7</definedName>
    <definedName name="_xlnm.Print_Area" localSheetId="2">' سهام و صندوق‌های سرمایه‌گذاری'!$A$1:$M$18</definedName>
    <definedName name="_xlnm.Print_Area" localSheetId="4">اوراق!$A$1:$S$10</definedName>
    <definedName name="_xlnm.Print_Area" localSheetId="5">'تعدیل قیمت'!$A$1:$J$11</definedName>
    <definedName name="_xlnm.Print_Area" localSheetId="14">'درآمد سپرده بانکی'!$A$1:$G$14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'!$A$1:$K$22</definedName>
    <definedName name="_xlnm.Print_Area" localSheetId="8">'درآمد سود سهام'!$A$1:$M$9</definedName>
    <definedName name="_xlnm.Print_Area" localSheetId="11">'درآمد ناشی از تغییر قیمت اوراق '!$A$1:$I$18</definedName>
    <definedName name="_xlnm.Print_Area" localSheetId="10">'درآمد ناشی ازفروش'!$A$1:$I$19</definedName>
    <definedName name="_xlnm.Print_Area" localSheetId="1">درآمدها!$A$1:$S$11</definedName>
    <definedName name="_xlnm.Print_Area" localSheetId="15">'سایر درآمدها'!$A$1:$C$10</definedName>
    <definedName name="_xlnm.Print_Area" localSheetId="7">سپرده!$A$1:$J$20</definedName>
    <definedName name="_xlnm.Print_Area" localSheetId="9">'سود اوراق بهادار و سپرده بانکی'!$A$1:$J$12</definedName>
    <definedName name="_xlnm.Print_Area" localSheetId="6">'گواهی سپرده'!$A$1:$P$13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1" l="1"/>
  <c r="C17" i="1"/>
  <c r="B17" i="1"/>
  <c r="E17" i="1"/>
  <c r="D17" i="1"/>
  <c r="C21" i="5"/>
  <c r="C9" i="11" l="1"/>
  <c r="C8" i="11"/>
  <c r="C6" i="11"/>
  <c r="E21" i="5"/>
  <c r="D21" i="5"/>
  <c r="E16" i="15"/>
  <c r="F11" i="13" l="1"/>
  <c r="F15" i="2"/>
  <c r="H15" i="2"/>
  <c r="I15" i="2" l="1"/>
  <c r="G15" i="2"/>
  <c r="J15" i="2"/>
  <c r="K17" i="1"/>
  <c r="L17" i="1"/>
  <c r="M17" i="1"/>
  <c r="H17" i="1"/>
  <c r="I17" i="1"/>
  <c r="G17" i="1"/>
  <c r="F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<sst xmlns="http://schemas.openxmlformats.org/spreadsheetml/2006/main" count="391" uniqueCount="156">
  <si>
    <t>به ‌نام خدا</t>
  </si>
  <si>
    <t>صندوق سرمایه گذاری اختصاصی بازارگردانی توازن نوید</t>
  </si>
  <si>
    <t xml:space="preserve">صورت وضعیت پرتفوی
</t>
  </si>
  <si>
    <t xml:space="preserve">برای ماه منتهی به 1402/01/31
</t>
  </si>
  <si>
    <t>مدیر صندوق</t>
  </si>
  <si>
    <t xml:space="preserve"> صندوق سرمایه گذاری اختصاصی بازارگردانی توازن نوید</t>
  </si>
  <si>
    <t xml:space="preserve">صورت وضعیت پرتفوی </t>
  </si>
  <si>
    <t>برای ماه منتهی به 1402/01/31</t>
  </si>
  <si>
    <t>1- سرمایه گذاری ها</t>
  </si>
  <si>
    <t>1-1-سرمایه‌گذاری در سهام و حق تقدم سهام وصندوق‌های سرمایه‌گذاری</t>
  </si>
  <si>
    <t>1402/01/01</t>
  </si>
  <si>
    <t>تغییرات طی دوره</t>
  </si>
  <si>
    <t>1402/01/31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</si>
  <si>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</si>
  <si>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</si>
  <si>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</si>
  <si>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</si>
  <si>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</si>
  <si>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</si>
  <si>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</si>
  <si>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</si>
  <si>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</si>
  <si>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</si>
  <si>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بیمه میهن (میهن)</t>
  </si>
  <si>
    <t>صنایع کشاورزی و کود زنجان (زنجان)</t>
  </si>
  <si>
    <t>گروه توسعه هنر ایران (وهنر)</t>
  </si>
  <si>
    <t>صنایع کشاورزی و کود زنجان(حق تقدم) (زنجانح)</t>
  </si>
  <si>
    <t>گنجینه آینده روشن (صایند)</t>
  </si>
  <si>
    <t>ثبات ویستا (ثبات)</t>
  </si>
  <si>
    <t>افرا نماد پایدار (افران)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</si>
  <si>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</si>
  <si>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</si>
  <si>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</si>
  <si>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</si>
  <si>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</si>
  <si>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</si>
  <si>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</si>
  <si>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</si>
  <si>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</si>
  <si>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</si>
  <si>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</si>
  <si>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</si>
  <si>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</si>
  <si>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</si>
  <si>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</si>
  <si>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</si>
  <si>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</si>
  <si>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</si>
  <si>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</si>
  <si>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</si>
  <si>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</si>
  <si>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1402/01/01 تا تاریخ 1402/01/31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</si>
  <si>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</si>
  <si>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</si>
  <si>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</si>
  <si>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</si>
  <si>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</si>
  <si>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</si>
  <si>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</si>
  <si>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</si>
  <si>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</si>
  <si>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</si>
  <si>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</si>
  <si>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</si>
  <si>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</si>
  <si>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</si>
  <si>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</si>
  <si>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</si>
  <si>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</si>
  <si>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</si>
  <si>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</si>
  <si>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</si>
  <si>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</si>
  <si>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</si>
  <si>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</si>
  <si>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وهنر - سامان 890002 - 112</t>
  </si>
  <si>
    <t>86411238818902</t>
  </si>
  <si>
    <t>سپرده سرمایه‌گذاری</t>
  </si>
  <si>
    <t>-</t>
  </si>
  <si>
    <t>زنجان - سامان1890001 - 112</t>
  </si>
  <si>
    <t>86411238818901</t>
  </si>
  <si>
    <t>کوتاه مدت8901-810</t>
  </si>
  <si>
    <t>864381038818901</t>
  </si>
  <si>
    <t>کوتاه مدت</t>
  </si>
  <si>
    <t>جاری زنجان- سامان 18902-40</t>
  </si>
  <si>
    <t>جاری</t>
  </si>
  <si>
    <t>جاری  وهنر سامان 18904-40</t>
  </si>
  <si>
    <t>8644038818904</t>
  </si>
  <si>
    <t>جاری میهن-سامان 18905-40</t>
  </si>
  <si>
    <t>8644038818905</t>
  </si>
  <si>
    <t xml:space="preserve"> </t>
  </si>
  <si>
    <t xml:space="preserve">صورت وضعیت درآمدها </t>
  </si>
  <si>
    <t>برای ماه منتهی به  1402/01/31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</si>
  <si>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</si>
  <si>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</si>
  <si>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</si>
  <si>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</si>
  <si>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</si>
  <si>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</si>
  <si>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</si>
  <si>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</si>
  <si>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</si>
  <si>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</si>
  <si>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</si>
  <si>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</si>
  <si>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</si>
  <si>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</si>
  <si>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1402/01/01 تا  1402/01/31</t>
  </si>
  <si>
    <t>از ابتدای سال مالی تا 1402/01/31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</si>
  <si>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</si>
  <si>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</si>
  <si>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</si>
  <si>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</si>
  <si>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</si>
  <si>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</si>
  <si>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1401/11/27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</si>
  <si>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</si>
  <si>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</si>
  <si>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</si>
  <si>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</si>
  <si>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</si>
  <si>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</si>
  <si>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</si>
  <si>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</si>
  <si>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اعتماد آفرین پارسیان (اعتماد)</t>
  </si>
  <si>
    <t>پارند پایدار سپهر (پارند)</t>
  </si>
  <si>
    <t>نوع دوم کارا (کارا)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</si>
  <si>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</si>
  <si>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</si>
  <si>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</si>
  <si>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</si>
  <si>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</si>
  <si>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</si>
  <si>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</si>
  <si>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</si>
  <si>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</si>
  <si>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</si>
  <si>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</si>
  <si>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</si>
  <si>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</si>
  <si>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</si>
  <si>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</si>
  <si>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</si>
  <si>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</si>
  <si>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</si>
  <si>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</si>
  <si>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</si>
  <si>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زنجان - سامان890001 - 112</t>
  </si>
  <si>
    <t>1401/04/01</t>
  </si>
  <si>
    <t>1401/03/28</t>
  </si>
  <si>
    <t>1401/05/18</t>
  </si>
  <si>
    <t>1401/06/09</t>
  </si>
  <si>
    <t>1401/12/16</t>
  </si>
  <si>
    <t>درآمد حاصل از سرمایه‌گذاری در سهام و حق تقدم سهام و صندوق‌های سرمایه‌گذاری</t>
  </si>
  <si>
    <t>زنجان - سامان 890001 - 112</t>
  </si>
  <si>
    <t>سایر درآمدهای ناشی از عضویت در کانون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</si>
</sst>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;"/>
    <numFmt numFmtId="165" formatCode="#,##0.00;\(#,##0.00\);"/>
    <numFmt numFmtId="166" formatCode="0.0%"/>
  </numFmts>
  <fonts count="14">
    <font>
      <sz val="11"/>
      <color theme="1"/>
      <name val="B Nazanin"/>
      <family val="2"/>
      <scheme val="minor"/>
    </font>
    <font>
      <sz val="11"/>
      <color theme="1"/>
      <name val="B Nazanin"/>
    </font>
    <font>
      <sz val="20"/>
      <color theme="1"/>
      <name val="B Nazanin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B Zar"/>
      <charset val="178"/>
    </font>
    <font>
      <sz val="12"/>
      <color theme="1"/>
      <name val="B Nazanin"/>
      <charset val="178"/>
    </font>
    <font>
      <sz val="12"/>
      <color rgb="FF0062AC"/>
      <name val="B Nazanin"/>
      <charset val="178"/>
    </font>
    <font>
      <b/>
      <sz val="12"/>
      <color rgb="FF0062AC"/>
      <name val="B Zar"/>
      <charset val="178"/>
    </font>
    <font>
      <sz val="12"/>
      <color theme="1"/>
      <name val="B Zar"/>
      <charset val="178"/>
    </font>
    <font>
      <sz val="12"/>
      <color rgb="FF0062AC"/>
      <name val="B Zar"/>
      <charset val="178"/>
    </font>
    <font>
      <sz val="12"/>
      <color rgb="FF000000"/>
      <name val="B Zar"/>
      <charset val="178"/>
    </font>
    <font>
      <i/>
      <sz val="12"/>
      <color theme="1"/>
      <name val="B Zar"/>
      <charset val="178"/>
    </font>
    <font>
      <sz val="8"/>
      <name val="B Nazanin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 vertical="center" readingOrder="2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 vertical="center" readingOrder="2"/>
    </xf>
    <xf numFmtId="0" fontId="9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 readingOrder="2"/>
    </xf>
    <xf numFmtId="0" fontId="9" fillId="0" borderId="0" xfId="0" applyNumberFormat="1" applyFont="1" applyFill="1" applyBorder="1" applyAlignment="1">
      <alignment horizontal="center" vertical="center" readingOrder="2"/>
    </xf>
    <xf numFmtId="0" fontId="9" fillId="0" borderId="0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right" vertical="center" readingOrder="2"/>
    </xf>
    <xf numFmtId="0" fontId="9" fillId="0" borderId="0" xfId="0" applyNumberFormat="1" applyFont="1" applyFill="1" applyBorder="1" applyAlignment="1">
      <alignment horizontal="right" vertical="center" readingOrder="2"/>
    </xf>
    <xf numFmtId="164" fontId="9" fillId="0" borderId="0" xfId="0" applyNumberFormat="1" applyFont="1" applyFill="1" applyBorder="1" applyAlignment="1">
      <alignment horizontal="center" vertical="center" readingOrder="2"/>
    </xf>
    <xf numFmtId="165" fontId="9" fillId="0" borderId="0" xfId="0" applyNumberFormat="1" applyFont="1" applyFill="1" applyBorder="1" applyAlignment="1">
      <alignment horizontal="center" vertical="center" readingOrder="2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center" vertical="center" wrapText="1" readingOrder="2"/>
    </xf>
    <xf numFmtId="165" fontId="12" fillId="0" borderId="0" xfId="0" applyNumberFormat="1" applyFont="1" applyFill="1" applyBorder="1" applyAlignment="1">
      <alignment horizontal="center" vertical="center" readingOrder="2"/>
    </xf>
    <xf numFmtId="0" fontId="12" fillId="0" borderId="0" xfId="0" applyNumberFormat="1" applyFont="1" applyFill="1" applyBorder="1" applyAlignment="1">
      <alignment horizontal="center" vertical="center" readingOrder="2"/>
    </xf>
    <xf numFmtId="0" fontId="12" fillId="0" borderId="0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right" vertical="center" wrapText="1" readingOrder="2"/>
    </xf>
    <xf numFmtId="165" fontId="9" fillId="0" borderId="0" xfId="0" applyNumberFormat="1" applyFont="1" applyFill="1" applyBorder="1" applyAlignment="1">
      <alignment horizontal="center" vertical="center" wrapText="1" readingOrder="2"/>
    </xf>
    <xf numFmtId="164" fontId="9" fillId="0" borderId="2" xfId="0" applyNumberFormat="1" applyFont="1" applyFill="1" applyBorder="1" applyAlignment="1">
      <alignment horizontal="center" vertical="center" readingOrder="2"/>
    </xf>
    <xf numFmtId="0" fontId="9" fillId="0" borderId="0" xfId="0" applyNumberFormat="1" applyFont="1" applyFill="1" applyBorder="1" applyAlignment="1">
      <alignment vertical="center" wrapText="1" readingOrder="2"/>
    </xf>
    <xf numFmtId="0" fontId="9" fillId="0" borderId="0" xfId="0" applyNumberFormat="1" applyFont="1" applyFill="1" applyBorder="1" applyAlignment="1">
      <alignment vertical="center" readingOrder="2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vertical="center" readingOrder="2"/>
    </xf>
    <xf numFmtId="0" fontId="9" fillId="0" borderId="8" xfId="0" applyNumberFormat="1" applyFont="1" applyFill="1" applyBorder="1" applyAlignment="1">
      <alignment horizontal="center" vertical="center" readingOrder="2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readingOrder="2"/>
    </xf>
    <xf numFmtId="0" fontId="9" fillId="0" borderId="6" xfId="0" applyNumberFormat="1" applyFont="1" applyFill="1" applyBorder="1" applyAlignment="1">
      <alignment horizontal="center" vertical="center" readingOrder="2"/>
    </xf>
    <xf numFmtId="0" fontId="10" fillId="0" borderId="0" xfId="0" applyNumberFormat="1" applyFont="1" applyFill="1" applyBorder="1" applyAlignment="1">
      <alignment vertical="center" readingOrder="2"/>
    </xf>
    <xf numFmtId="0" fontId="9" fillId="0" borderId="0" xfId="0" applyNumberFormat="1" applyFont="1" applyFill="1" applyBorder="1" applyAlignment="1">
      <alignment horizontal="right" vertical="center" readingOrder="1"/>
    </xf>
    <xf numFmtId="49" fontId="9" fillId="0" borderId="0" xfId="0" applyNumberFormat="1" applyFont="1" applyFill="1" applyBorder="1" applyAlignment="1">
      <alignment horizontal="right" vertical="center" readingOrder="2"/>
    </xf>
    <xf numFmtId="165" fontId="10" fillId="0" borderId="0" xfId="0" applyNumberFormat="1" applyFont="1" applyFill="1" applyBorder="1" applyAlignment="1">
      <alignment horizontal="center" vertical="center" readingOrder="2"/>
    </xf>
    <xf numFmtId="0" fontId="11" fillId="0" borderId="0" xfId="0" applyNumberFormat="1" applyFont="1" applyFill="1" applyBorder="1" applyAlignment="1">
      <alignment vertical="center" readingOrder="2"/>
    </xf>
    <xf numFmtId="0" fontId="11" fillId="0" borderId="0" xfId="0" applyNumberFormat="1" applyFont="1" applyFill="1" applyBorder="1" applyAlignment="1">
      <alignment horizontal="center" vertical="center" readingOrder="2"/>
    </xf>
    <xf numFmtId="165" fontId="11" fillId="0" borderId="0" xfId="0" applyNumberFormat="1" applyFont="1" applyFill="1" applyBorder="1" applyAlignment="1">
      <alignment horizontal="center" vertical="center" readingOrder="2"/>
    </xf>
    <xf numFmtId="0" fontId="9" fillId="0" borderId="1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center" vertical="center" readingOrder="2"/>
    </xf>
    <xf numFmtId="0" fontId="11" fillId="0" borderId="1" xfId="0" applyNumberFormat="1" applyFont="1" applyFill="1" applyBorder="1" applyAlignment="1">
      <alignment horizontal="right" vertical="center" readingOrder="2"/>
    </xf>
    <xf numFmtId="0" fontId="11" fillId="0" borderId="1" xfId="0" applyNumberFormat="1" applyFont="1" applyFill="1" applyBorder="1" applyAlignment="1">
      <alignment vertical="center" readingOrder="2"/>
    </xf>
    <xf numFmtId="0" fontId="11" fillId="0" borderId="0" xfId="0" applyNumberFormat="1" applyFont="1" applyFill="1" applyBorder="1" applyAlignment="1">
      <alignment horizontal="right" vertical="center" readingOrder="1"/>
    </xf>
    <xf numFmtId="0" fontId="11" fillId="0" borderId="3" xfId="0" applyNumberFormat="1" applyFont="1" applyFill="1" applyBorder="1" applyAlignment="1">
      <alignment horizontal="center" vertical="center" readingOrder="2"/>
    </xf>
    <xf numFmtId="165" fontId="11" fillId="0" borderId="2" xfId="0" applyNumberFormat="1" applyFont="1" applyFill="1" applyBorder="1" applyAlignment="1">
      <alignment horizontal="center" vertical="center" readingOrder="2"/>
    </xf>
    <xf numFmtId="0" fontId="11" fillId="0" borderId="2" xfId="0" applyNumberFormat="1" applyFont="1" applyFill="1" applyBorder="1" applyAlignment="1">
      <alignment horizontal="center" vertical="center" readingOrder="2"/>
    </xf>
    <xf numFmtId="0" fontId="11" fillId="0" borderId="1" xfId="0" applyNumberFormat="1" applyFont="1" applyFill="1" applyBorder="1" applyAlignment="1">
      <alignment horizontal="center" vertical="center" readingOrder="2"/>
    </xf>
    <xf numFmtId="1" fontId="9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9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9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right" vertical="center" readingOrder="2"/>
    </xf>
    <xf numFmtId="0" fontId="9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readingOrder="2"/>
    </xf>
    <xf numFmtId="0" fontId="6" fillId="0" borderId="1" xfId="0" applyNumberFormat="1" applyFont="1" applyFill="1" applyBorder="1" applyAlignment="1">
      <alignment horizontal="center" vertical="center" readingOrder="2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horizontal="right" vertical="center" readingOrder="2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readingOrder="2"/>
    </xf>
    <xf numFmtId="0" fontId="8" fillId="0" borderId="0" xfId="0" applyNumberFormat="1" applyFont="1" applyFill="1" applyBorder="1" applyAlignment="1">
      <alignment horizontal="center" vertical="center" readingOrder="2"/>
    </xf>
    <xf numFmtId="0" fontId="9" fillId="0" borderId="2" xfId="0" applyNumberFormat="1" applyFont="1" applyFill="1" applyBorder="1" applyAlignment="1">
      <alignment horizontal="center" vertical="center" readingOrder="2"/>
    </xf>
    <xf numFmtId="0" fontId="9" fillId="0" borderId="1" xfId="0" applyNumberFormat="1" applyFont="1" applyFill="1" applyBorder="1" applyAlignment="1">
      <alignment horizontal="center" vertical="center" readingOrder="2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readingOrder="2"/>
    </xf>
    <xf numFmtId="0" fontId="12" fillId="0" borderId="0" xfId="0" applyNumberFormat="1" applyFont="1" applyFill="1" applyBorder="1" applyAlignment="1">
      <alignment horizontal="center" vertical="center" wrapText="1" readingOrder="2"/>
    </xf>
    <xf numFmtId="0" fontId="9" fillId="0" borderId="0" xfId="0" applyNumberFormat="1" applyFont="1" applyFill="1" applyBorder="1" applyAlignment="1">
      <alignment horizontal="center" vertical="center" wrapText="1" readingOrder="2"/>
    </xf>
    <xf numFmtId="0" fontId="9" fillId="0" borderId="1" xfId="0" applyNumberFormat="1" applyFont="1" applyFill="1" applyBorder="1" applyAlignment="1">
      <alignment horizontal="center" vertical="center" wrapText="1" readingOrder="2"/>
    </xf>
    <xf numFmtId="0" fontId="9" fillId="0" borderId="2" xfId="0" applyNumberFormat="1" applyFont="1" applyFill="1" applyBorder="1" applyAlignment="1">
      <alignment horizontal="center" vertical="center" wrapText="1" readingOrder="2"/>
    </xf>
    <xf numFmtId="0" fontId="12" fillId="0" borderId="0" xfId="0" applyNumberFormat="1" applyFont="1" applyFill="1" applyBorder="1" applyAlignment="1">
      <alignment horizontal="right" vertical="center" wrapText="1" readingOrder="2"/>
    </xf>
    <xf numFmtId="0" fontId="5" fillId="0" borderId="1" xfId="0" applyNumberFormat="1" applyFont="1" applyFill="1" applyBorder="1" applyAlignment="1">
      <alignment horizontal="center" vertical="center" wrapText="1" readingOrder="2"/>
    </xf>
    <xf numFmtId="0" fontId="9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right" vertical="center" readingOrder="2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readingOrder="2"/>
    </xf>
    <xf numFmtId="0" fontId="9" fillId="0" borderId="6" xfId="0" applyNumberFormat="1" applyFont="1" applyFill="1" applyBorder="1" applyAlignment="1">
      <alignment horizontal="center" vertical="center" readingOrder="2"/>
    </xf>
    <xf numFmtId="0" fontId="11" fillId="0" borderId="1" xfId="0" applyNumberFormat="1" applyFont="1" applyFill="1" applyBorder="1" applyAlignment="1">
      <alignment horizontal="center" vertical="center" readingOrder="2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readingOrder="2"/>
    </xf>
    <xf numFmtId="0" fontId="11" fillId="0" borderId="0" xfId="0" applyNumberFormat="1" applyFont="1" applyFill="1" applyBorder="1" applyAlignment="1">
      <alignment horizontal="center" vertical="center" readingOrder="2"/>
    </xf>
    <xf numFmtId="0" fontId="9" fillId="0" borderId="2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1" fillId="0" borderId="3" xfId="0" applyNumberFormat="1" applyFont="1" applyFill="1" applyBorder="1" applyAlignment="1">
      <alignment horizontal="center" vertical="center" readingOrder="2"/>
    </xf>
    <xf numFmtId="0" fontId="9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60"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6:E10" headerRowCount="0" headerRowDxfId="159" dataDxfId="158" totalsRowDxfId="157">
  <tableColumns count="5">
    <tableColumn id="1" xr3:uid="{00000000-0010-0000-0500-000001000000}" name="درآمد حاصل از سرمایه­گذاری در سهام و حق تقدم سهام و صندوق‌های سرمایه‌گذاری" dataDxfId="156"/>
    <tableColumn id="2" xr3:uid="{00000000-0010-0000-0500-000002000000}" name="1-2" dataDxfId="155"/>
    <tableColumn id="3" xr3:uid="{00000000-0010-0000-0500-000003000000}" name="69635288527.0000" dataDxfId="154"/>
    <tableColumn id="4" xr3:uid="{00000000-0010-0000-0500-000004000000}" name="99.28" dataDxfId="153"/>
    <tableColumn id="5" xr3:uid="{00000000-0010-0000-0500-000005000000}" name="24.70" dataDxfId="152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Table9" displayName="Table9" ref="A10:I10" headerRowCount="0" headerRowDxfId="40" dataDxfId="39" totalsRowDxfId="38">
  <tableColumns count="9">
    <tableColumn id="1" xr3:uid="{00000000-0010-0000-0A00-000001000000}" name="جمع" dataDxfId="37"/>
    <tableColumn id="2" xr3:uid="{00000000-0010-0000-0A00-000002000000}" name="0" dataDxfId="36"/>
    <tableColumn id="3" xr3:uid="{00000000-0010-0000-0A00-000003000000}" name="Column3" dataDxfId="35"/>
    <tableColumn id="4" xr3:uid="{00000000-0010-0000-0A00-000004000000}" name="Column4" dataDxfId="34"/>
    <tableColumn id="5" xr3:uid="{00000000-0010-0000-0A00-000005000000}" name="Column5" dataDxfId="33"/>
    <tableColumn id="6" xr3:uid="{00000000-0010-0000-0A00-000006000000}" name="Column6" dataDxfId="32"/>
    <tableColumn id="7" xr3:uid="{00000000-0010-0000-0A00-000007000000}" name="Column7" dataDxfId="31"/>
    <tableColumn id="8" xr3:uid="{00000000-0010-0000-0A00-000008000000}" name="Column8" dataDxfId="30"/>
    <tableColumn id="9" xr3:uid="{00000000-0010-0000-0A00-000009000000}" name="Column9" dataDxfId="29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8" displayName="Table8" ref="A11:K21" headerRowCount="0" headerRowDxfId="28" dataDxfId="27" totalsRowDxfId="26">
  <tableColumns count="11">
    <tableColumn id="1" xr3:uid="{00000000-0010-0000-0B00-000001000000}" name="بیمه میهن (میهن)" dataDxfId="25"/>
    <tableColumn id="2" xr3:uid="{00000000-0010-0000-0B00-000002000000}" name="0" dataDxfId="24"/>
    <tableColumn id="3" xr3:uid="{00000000-0010-0000-0B00-000003000000}" name="12269873559" dataDxfId="23"/>
    <tableColumn id="4" xr3:uid="{00000000-0010-0000-0B00-000004000000}" name="4596361432.0000" dataDxfId="22"/>
    <tableColumn id="5" xr3:uid="{00000000-0010-0000-0B00-000005000000}" name="16866234991.0000" dataDxfId="21"/>
    <tableColumn id="6" xr3:uid="{00000000-0010-0000-0B00-000006000000}" name="34.42" dataDxfId="20"/>
    <tableColumn id="7" xr3:uid="{00000000-0010-0000-0B00-000007000000}" name="Column7" dataDxfId="19"/>
    <tableColumn id="8" xr3:uid="{00000000-0010-0000-0B00-000008000000}" name="15373727278" dataDxfId="18"/>
    <tableColumn id="9" xr3:uid="{00000000-0010-0000-0B00-000009000000}" name="13982639483.0000" dataDxfId="17"/>
    <tableColumn id="10" xr3:uid="{00000000-0010-0000-0B00-00000A000000}" name="29356366761.0000" dataDxfId="16"/>
    <tableColumn id="11" xr3:uid="{00000000-0010-0000-0B00-00000B000000}" name="41.85" dataDxfId="15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Table10" displayName="Table10" ref="A9:F13" headerRowCount="0" headerRowDxfId="14" dataDxfId="13" totalsRowDxfId="12">
  <tableColumns count="6">
    <tableColumn id="1" xr3:uid="{00000000-0010-0000-0C00-000001000000}" name="کوتاه مدت8901-810" dataDxfId="11"/>
    <tableColumn id="2" xr3:uid="{00000000-0010-0000-0C00-000002000000}" name="864381038818901" dataDxfId="10"/>
    <tableColumn id="3" xr3:uid="{00000000-0010-0000-0C00-000003000000}" name="1320427" dataDxfId="9"/>
    <tableColumn id="4" xr3:uid="{00000000-0010-0000-0C00-000004000000}" name="0.54" dataDxfId="8"/>
    <tableColumn id="5" xr3:uid="{00000000-0010-0000-0C00-000005000000}" name="21404768" dataDxfId="7"/>
    <tableColumn id="6" xr3:uid="{00000000-0010-0000-0C00-000006000000}" name="8.69" dataDxfId="6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Table12" displayName="Table12" ref="A8:C9" headerRowCount="0" headerRowDxfId="5" dataDxfId="4" totalsRowDxfId="3">
  <tableColumns count="3">
    <tableColumn id="1" xr3:uid="{00000000-0010-0000-0D00-000001000000}" name="سایر درآمدها" dataDxfId="2"/>
    <tableColumn id="2" xr3:uid="{00000000-0010-0000-0D00-000002000000}" name="0" dataDxfId="1"/>
    <tableColumn id="3" xr3:uid="{00000000-0010-0000-0D00-000003000000}" name="7721042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7" headerRowCount="0" headerRowDxfId="151" dataDxfId="150" totalsRowDxfId="149">
  <tableColumns count="13">
    <tableColumn id="1" xr3:uid="{00000000-0010-0000-0000-000001000000}" name="بیمه میهن (میهن)" dataDxfId="148"/>
    <tableColumn id="2" xr3:uid="{00000000-0010-0000-0000-000002000000}" name="13813014" dataDxfId="147"/>
    <tableColumn id="3" xr3:uid="{00000000-0010-0000-0000-000003000000}" name="60331277449.0000" dataDxfId="146"/>
    <tableColumn id="4" xr3:uid="{00000000-0010-0000-0000-000004000000}" name="69012580550.0000" dataDxfId="145"/>
    <tableColumn id="5" xr3:uid="{00000000-0010-0000-0000-000005000000}" name="5574167" dataDxfId="144"/>
    <tableColumn id="6" xr3:uid="{00000000-0010-0000-0000-000006000000}" name="31665367379.0000" dataDxfId="143"/>
    <tableColumn id="7" xr3:uid="{00000000-0010-0000-0000-000007000000}" name="5854970" dataDxfId="142"/>
    <tableColumn id="8" xr3:uid="{00000000-0010-0000-0000-000008000000}" name="26922283865.0000" dataDxfId="141"/>
    <tableColumn id="9" xr3:uid="{00000000-0010-0000-0000-000009000000}" name="13532211" dataDxfId="140"/>
    <tableColumn id="10" xr3:uid="{00000000-0010-0000-0000-00000A000000}" name="6,220" dataDxfId="139"/>
    <tableColumn id="11" xr3:uid="{00000000-0010-0000-0000-00000B000000}" name="65074360963.0000" dataDxfId="138"/>
    <tableColumn id="12" xr3:uid="{00000000-0010-0000-0000-00000C000000}" name="84106382955.0000" dataDxfId="137"/>
    <tableColumn id="13" xr3:uid="{00000000-0010-0000-0000-00000D000000}" name="29.84" dataDxfId="13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9" headerRowCount="0" headerRowDxfId="135" dataDxfId="134" totalsRowDxfId="133">
  <tableColumns count="19">
    <tableColumn id="1" xr3:uid="{00000000-0010-0000-0100-000001000000}" name="جمع" dataDxfId="132"/>
    <tableColumn id="2" xr3:uid="{00000000-0010-0000-0100-000002000000}" name="Column2" dataDxfId="131"/>
    <tableColumn id="3" xr3:uid="{00000000-0010-0000-0100-000003000000}" name="Column3" dataDxfId="130"/>
    <tableColumn id="4" xr3:uid="{00000000-0010-0000-0100-000004000000}" name="Column4" dataDxfId="129"/>
    <tableColumn id="5" xr3:uid="{00000000-0010-0000-0100-000005000000}" name="Column5" dataDxfId="128"/>
    <tableColumn id="6" xr3:uid="{00000000-0010-0000-0100-000006000000}" name="Column6" dataDxfId="127"/>
    <tableColumn id="7" xr3:uid="{00000000-0010-0000-0100-000007000000}" name="Column7" dataDxfId="126"/>
    <tableColumn id="8" xr3:uid="{00000000-0010-0000-0100-000008000000}" name="0" dataDxfId="125"/>
    <tableColumn id="9" xr3:uid="{00000000-0010-0000-0100-000009000000}" name="Column9" dataDxfId="124"/>
    <tableColumn id="10" xr3:uid="{00000000-0010-0000-0100-00000A000000}" name="Column10" dataDxfId="123"/>
    <tableColumn id="11" xr3:uid="{00000000-0010-0000-0100-00000B000000}" name="Column11" dataDxfId="122"/>
    <tableColumn id="12" xr3:uid="{00000000-0010-0000-0100-00000C000000}" name="Column12" dataDxfId="121"/>
    <tableColumn id="13" xr3:uid="{00000000-0010-0000-0100-00000D000000}" name="Column13" dataDxfId="120"/>
    <tableColumn id="14" xr3:uid="{00000000-0010-0000-0100-00000E000000}" name="Column14" dataDxfId="119"/>
    <tableColumn id="15" xr3:uid="{00000000-0010-0000-0100-00000F000000}" name="Column15" dataDxfId="118"/>
    <tableColumn id="16" xr3:uid="{00000000-0010-0000-0100-000010000000}" name="Column16" dataDxfId="117"/>
    <tableColumn id="17" xr3:uid="{00000000-0010-0000-0100-000011000000}" name="Column17" dataDxfId="116"/>
    <tableColumn id="18" xr3:uid="{00000000-0010-0000-0100-000012000000}" name="Column18" dataDxfId="115"/>
    <tableColumn id="19" xr3:uid="{00000000-0010-0000-0100-000013000000}" name="Column19" dataDxfId="11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9:G9" headerRowCount="0" headerRowDxfId="113" dataDxfId="112" totalsRowDxfId="111">
  <tableColumns count="7">
    <tableColumn id="1" xr3:uid="{00000000-0010-0000-0200-000001000000}" name="جمع" dataDxfId="110"/>
    <tableColumn id="2" xr3:uid="{00000000-0010-0000-0200-000002000000}" name="0" dataDxfId="109"/>
    <tableColumn id="3" xr3:uid="{00000000-0010-0000-0200-000003000000}" name="Column3" dataDxfId="108"/>
    <tableColumn id="4" xr3:uid="{00000000-0010-0000-0200-000004000000}" name="Column4" dataDxfId="107"/>
    <tableColumn id="5" xr3:uid="{00000000-0010-0000-0200-000005000000}" name="Column5" dataDxfId="106"/>
    <tableColumn id="6" xr3:uid="{00000000-0010-0000-0200-000006000000}" name="Column6" dataDxfId="105"/>
    <tableColumn id="7" xr3:uid="{00000000-0010-0000-0200-000007000000}" name="Column7" dataDxfId="10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" displayName="Table3" ref="A8:J15" headerRowCount="0" headerRowDxfId="103" dataDxfId="102" totalsRowDxfId="101">
  <sortState xmlns:xlrd2="http://schemas.microsoft.com/office/spreadsheetml/2017/richdata2" ref="A8:J15">
    <sortCondition ref="C7"/>
  </sortState>
  <tableColumns count="10">
    <tableColumn id="1" xr3:uid="{00000000-0010-0000-0400-000001000000}" name="وهنر - سامان 890002 - 112" dataDxfId="100"/>
    <tableColumn id="2" xr3:uid="{00000000-0010-0000-0400-000002000000}" name="86411238818902" dataDxfId="99"/>
    <tableColumn id="3" xr3:uid="{00000000-0010-0000-0400-000003000000}" name="سپرده سرمایه‌گذاری" dataDxfId="98"/>
    <tableColumn id="4" xr3:uid="{00000000-0010-0000-0400-000004000000}" name="-" dataDxfId="97"/>
    <tableColumn id="5" xr3:uid="{00000000-0010-0000-0400-000005000000}" name="Column5" dataDxfId="96"/>
    <tableColumn id="6" xr3:uid="{00000000-0010-0000-0400-000006000000}" name="10000000000" dataDxfId="95"/>
    <tableColumn id="7" xr3:uid="{00000000-0010-0000-0400-000007000000}" name="0" dataDxfId="94"/>
    <tableColumn id="8" xr3:uid="{00000000-0010-0000-0400-000008000000}" name="Column8" dataDxfId="93"/>
    <tableColumn id="9" xr3:uid="{00000000-0010-0000-0400-000009000000}" name="Column9" dataDxfId="92"/>
    <tableColumn id="10" xr3:uid="{00000000-0010-0000-0400-00000A000000}" name="0.00" dataDxfId="9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4" displayName="Table4" ref="A7:J8" headerRowCount="0" headerRowDxfId="90" dataDxfId="89" totalsRowDxfId="88">
  <tableColumns count="10">
    <tableColumn id="1" xr3:uid="{00000000-0010-0000-0600-000001000000}" name="گروه توسعه هنر ایران (وهنر)" dataDxfId="87"/>
    <tableColumn id="2" xr3:uid="{00000000-0010-0000-0600-000002000000}" name="1401/11/27" dataDxfId="86"/>
    <tableColumn id="3" xr3:uid="{00000000-0010-0000-0600-000003000000}" name="13812420.0000" dataDxfId="85"/>
    <tableColumn id="4" xr3:uid="{00000000-0010-0000-0600-000004000000}" name="50.0000" dataDxfId="84"/>
    <tableColumn id="5" xr3:uid="{00000000-0010-0000-0600-000005000000}" name="0" dataDxfId="83"/>
    <tableColumn id="6" xr3:uid="{00000000-0010-0000-0600-000006000000}" name="11744090" dataDxfId="82"/>
    <tableColumn id="7" xr3:uid="{00000000-0010-0000-0600-000007000000}" name="Column7" dataDxfId="81"/>
    <tableColumn id="8" xr3:uid="{00000000-0010-0000-0600-000008000000}" name="690621000" dataDxfId="80"/>
    <tableColumn id="9" xr3:uid="{00000000-0010-0000-0600-000009000000}" name="-66668859" dataDxfId="79"/>
    <tableColumn id="10" xr3:uid="{00000000-0010-0000-0600-00000A000000}" name="623952141" dataDxfId="78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5" displayName="Table5" ref="A7:J11" headerRowCount="0" headerRowDxfId="77" dataDxfId="76" totalsRowDxfId="75">
  <tableColumns count="10">
    <tableColumn id="1" xr3:uid="{00000000-0010-0000-0700-000001000000}" name="کوتاه مدت8901-810" dataDxfId="74"/>
    <tableColumn id="2" xr3:uid="{00000000-0010-0000-0700-000002000000}" name="1402/01/01" dataDxfId="73"/>
    <tableColumn id="3" xr3:uid="{00000000-0010-0000-0700-000003000000}" name="-" dataDxfId="72"/>
    <tableColumn id="4" xr3:uid="{00000000-0010-0000-0700-000004000000}" name="Column4" dataDxfId="71"/>
    <tableColumn id="5" xr3:uid="{00000000-0010-0000-0700-000005000000}" name="1320427" dataDxfId="70"/>
    <tableColumn id="6" xr3:uid="{00000000-0010-0000-0700-000006000000}" name="0" dataDxfId="69"/>
    <tableColumn id="7" xr3:uid="{00000000-0010-0000-0700-000007000000}" name="Column7" dataDxfId="68"/>
    <tableColumn id="8" xr3:uid="{00000000-0010-0000-0700-000008000000}" name="21404768" dataDxfId="67"/>
    <tableColumn id="9" xr3:uid="{00000000-0010-0000-0700-000009000000}" name="Column9" dataDxfId="66"/>
    <tableColumn id="10" xr3:uid="{00000000-0010-0000-0700-00000A000000}" name="Column10" dataDxfId="6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6" displayName="Table6" ref="A7:I16" headerRowCount="0" headerRowDxfId="64" dataDxfId="63" totalsRowDxfId="62">
  <tableColumns count="9">
    <tableColumn id="1" xr3:uid="{00000000-0010-0000-0800-000001000000}" name="بیمه میهن (میهن)" dataDxfId="61"/>
    <tableColumn id="2" xr3:uid="{00000000-0010-0000-0800-000002000000}" name="5854970" dataDxfId="60"/>
    <tableColumn id="3" xr3:uid="{00000000-0010-0000-0800-000003000000}" name="33437799965" dataDxfId="59"/>
    <tableColumn id="4" xr3:uid="{00000000-0010-0000-0800-000004000000}" name="-28841438533.0000" dataDxfId="58"/>
    <tableColumn id="5" xr3:uid="{00000000-0010-0000-0800-000005000000}" name="4596361432.0000" dataDxfId="57"/>
    <tableColumn id="6" xr3:uid="{00000000-0010-0000-0800-000006000000}" name="17176457" dataDxfId="56"/>
    <tableColumn id="7" xr3:uid="{00000000-0010-0000-0800-000007000000}" name="95881930523" dataDxfId="55"/>
    <tableColumn id="8" xr3:uid="{00000000-0010-0000-0800-000008000000}" name="-81899291040.0000" dataDxfId="54"/>
    <tableColumn id="9" xr3:uid="{00000000-0010-0000-0800-000009000000}" name="13982639483.0000" dataDxfId="53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7:I14" headerRowCount="0" headerRowDxfId="52" dataDxfId="51" totalsRowDxfId="50">
  <tableColumns count="9">
    <tableColumn id="1" xr3:uid="{00000000-0010-0000-0900-000001000000}" name="بیمه میهن (میهن)" dataDxfId="49"/>
    <tableColumn id="2" xr3:uid="{00000000-0010-0000-0900-000002000000}" name="13532211" dataDxfId="48"/>
    <tableColumn id="3" xr3:uid="{00000000-0010-0000-0900-000003000000}" name="84106382955.0000" dataDxfId="47"/>
    <tableColumn id="4" xr3:uid="{00000000-0010-0000-0900-000004000000}" name="-71836509396.0000" dataDxfId="46"/>
    <tableColumn id="5" xr3:uid="{00000000-0010-0000-0900-000005000000}" name="12269873559" dataDxfId="45"/>
    <tableColumn id="6" xr3:uid="{00000000-0010-0000-0900-000006000000}" name="Column6" dataDxfId="44"/>
    <tableColumn id="7" xr3:uid="{00000000-0010-0000-0900-000007000000}" name="Column7" dataDxfId="43"/>
    <tableColumn id="8" xr3:uid="{00000000-0010-0000-0900-000008000000}" name="-68732655677.0000" dataDxfId="42"/>
    <tableColumn id="9" xr3:uid="{00000000-0010-0000-0900-000009000000}" name="15373727278" dataDxfId="4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rightToLeft="1" tabSelected="1" zoomScaleNormal="100" workbookViewId="0"/>
  </sheetViews>
  <sheetFormatPr defaultColWidth="9" defaultRowHeight="13.5"/>
  <cols>
    <col min="1" max="1" width="9" style="1" customWidth="1"/>
    <col min="2" max="16384" width="9" style="1"/>
  </cols>
  <sheetData>
    <row r="3" spans="1:17" ht="19.5">
      <c r="D3" s="73" t="s">
        <v>0</v>
      </c>
      <c r="E3" s="73"/>
      <c r="F3" s="73"/>
    </row>
    <row r="6" spans="1:17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customHeight="1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</row>
    <row r="9" spans="1:17" ht="15" customHeight="1">
      <c r="A9" s="3"/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</row>
    <row r="10" spans="1:17" ht="15" customHeight="1">
      <c r="A10" s="3"/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</row>
    <row r="11" spans="1:17" ht="15" customHeight="1">
      <c r="A11" s="3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</row>
    <row r="12" spans="1:17" ht="15" customHeight="1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</row>
    <row r="13" spans="1:17" ht="15" customHeight="1">
      <c r="A13" s="3"/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</row>
    <row r="14" spans="1:17" ht="15" customHeight="1">
      <c r="A14" s="3"/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</row>
    <row r="15" spans="1:17" ht="15" customHeight="1">
      <c r="A15" s="73" t="s">
        <v>1</v>
      </c>
      <c r="B15" s="73"/>
      <c r="C15" s="73"/>
      <c r="D15" s="73"/>
      <c r="E15" s="73"/>
      <c r="F15" s="73"/>
      <c r="G15" s="73"/>
      <c r="H15" s="73"/>
      <c r="I15" s="73"/>
      <c r="J15" s="2"/>
      <c r="K15" s="2"/>
      <c r="L15" s="2"/>
      <c r="M15" s="2"/>
      <c r="N15" s="2"/>
      <c r="O15" s="2"/>
      <c r="P15" s="2"/>
      <c r="Q15" s="2"/>
    </row>
    <row r="16" spans="1:17" ht="15" customHeight="1">
      <c r="A16" s="73"/>
      <c r="B16" s="73"/>
      <c r="C16" s="73"/>
      <c r="D16" s="73"/>
      <c r="E16" s="73"/>
      <c r="F16" s="73"/>
      <c r="G16" s="73"/>
      <c r="H16" s="73"/>
      <c r="I16" s="73"/>
    </row>
    <row r="17" spans="1:9" ht="15" customHeight="1">
      <c r="A17" s="74" t="s">
        <v>2</v>
      </c>
      <c r="B17" s="74"/>
      <c r="C17" s="74"/>
      <c r="D17" s="74"/>
      <c r="E17" s="74"/>
      <c r="F17" s="74"/>
      <c r="G17" s="74"/>
      <c r="H17" s="74"/>
      <c r="I17" s="74"/>
    </row>
    <row r="18" spans="1:9" ht="15" customHeight="1">
      <c r="A18" s="74"/>
      <c r="B18" s="74"/>
      <c r="C18" s="74"/>
      <c r="D18" s="74"/>
      <c r="E18" s="74"/>
      <c r="F18" s="74"/>
      <c r="G18" s="74"/>
      <c r="H18" s="74"/>
      <c r="I18" s="74"/>
    </row>
    <row r="19" spans="1:9" ht="15" customHeight="1">
      <c r="A19" s="74"/>
      <c r="B19" s="74"/>
      <c r="C19" s="74"/>
      <c r="D19" s="74"/>
      <c r="E19" s="74"/>
      <c r="F19" s="74"/>
      <c r="G19" s="74"/>
      <c r="H19" s="74"/>
      <c r="I19" s="74"/>
    </row>
    <row r="20" spans="1:9" ht="15" customHeight="1">
      <c r="A20" s="74" t="s">
        <v>3</v>
      </c>
      <c r="B20" s="74"/>
      <c r="C20" s="74"/>
      <c r="D20" s="74"/>
      <c r="E20" s="74"/>
      <c r="F20" s="74"/>
      <c r="G20" s="74"/>
      <c r="H20" s="74"/>
      <c r="I20" s="74"/>
    </row>
    <row r="21" spans="1:9" ht="15" customHeight="1">
      <c r="A21" s="74"/>
      <c r="B21" s="74"/>
      <c r="C21" s="74"/>
      <c r="D21" s="74"/>
      <c r="E21" s="74"/>
      <c r="F21" s="74"/>
      <c r="G21" s="74"/>
      <c r="H21" s="74"/>
      <c r="I21" s="74"/>
    </row>
    <row r="22" spans="1:9" ht="15" customHeight="1">
      <c r="A22" s="74"/>
      <c r="B22" s="74"/>
      <c r="C22" s="74"/>
      <c r="D22" s="74"/>
      <c r="E22" s="74"/>
      <c r="F22" s="74"/>
      <c r="G22" s="74"/>
      <c r="H22" s="74"/>
      <c r="I22" s="74"/>
    </row>
    <row r="23" spans="1:9" ht="15" customHeight="1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15" customHeight="1">
      <c r="A24" s="3"/>
      <c r="B24" s="3"/>
      <c r="C24" s="3"/>
      <c r="D24" s="3"/>
      <c r="E24" s="3"/>
      <c r="F24" s="3"/>
      <c r="G24" s="3"/>
      <c r="H24" s="3"/>
      <c r="I24" s="3"/>
    </row>
    <row r="37" spans="6:8" ht="13.5" customHeight="1">
      <c r="F37" s="73" t="s">
        <v>4</v>
      </c>
      <c r="G37" s="73"/>
      <c r="H37" s="73"/>
    </row>
    <row r="38" spans="6:8" ht="13.5" customHeight="1">
      <c r="F38" s="73"/>
      <c r="G38" s="73"/>
      <c r="H38" s="73"/>
    </row>
    <row r="39" spans="6:8" ht="13.5" customHeight="1">
      <c r="F39" s="73"/>
      <c r="G39" s="73"/>
      <c r="H39" s="73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verticalDpi="0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rightToLeft="1" zoomScale="106" zoomScaleNormal="106" workbookViewId="0">
      <selection sqref="A1:J1"/>
    </sheetView>
  </sheetViews>
  <sheetFormatPr defaultColWidth="9" defaultRowHeight="20.65"/>
  <cols>
    <col min="1" max="1" width="19" style="29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28" customWidth="1"/>
    <col min="12" max="16384" width="9" style="28"/>
  </cols>
  <sheetData>
    <row r="1" spans="1:10">
      <c r="A1" s="76" t="s">
        <v>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76" t="s">
        <v>91</v>
      </c>
      <c r="B2" s="76"/>
      <c r="C2" s="76"/>
      <c r="D2" s="76"/>
      <c r="E2" s="76"/>
      <c r="F2" s="76"/>
      <c r="G2" s="76"/>
      <c r="H2" s="76"/>
      <c r="I2" s="76"/>
      <c r="J2" s="76"/>
    </row>
    <row r="3" spans="1:10">
      <c r="A3" s="76" t="s">
        <v>7</v>
      </c>
      <c r="B3" s="76"/>
      <c r="C3" s="76"/>
      <c r="D3" s="76"/>
      <c r="E3" s="76"/>
      <c r="F3" s="76"/>
      <c r="G3" s="76"/>
      <c r="H3" s="76"/>
      <c r="I3" s="76"/>
      <c r="J3" s="76"/>
    </row>
    <row r="4" spans="1:10">
      <c r="A4" s="75" t="s">
        <v>116</v>
      </c>
      <c r="B4" s="75"/>
      <c r="C4" s="75"/>
      <c r="D4" s="75"/>
      <c r="E4" s="75"/>
    </row>
    <row r="5" spans="1:10" ht="16.5" customHeight="1">
      <c r="A5" s="13"/>
      <c r="B5" s="89"/>
      <c r="C5" s="89"/>
      <c r="D5" s="89"/>
      <c r="E5" s="104" t="s">
        <v>107</v>
      </c>
      <c r="F5" s="104"/>
      <c r="G5" s="104"/>
      <c r="H5" s="104" t="s">
        <v>108</v>
      </c>
      <c r="I5" s="104"/>
      <c r="J5" s="104"/>
    </row>
    <row r="6" spans="1:10" ht="38.25" customHeight="1">
      <c r="A6" s="13" t="s">
        <v>94</v>
      </c>
      <c r="B6" s="16" t="s">
        <v>117</v>
      </c>
      <c r="C6" s="16" t="s">
        <v>44</v>
      </c>
      <c r="D6" s="16" t="s">
        <v>60</v>
      </c>
      <c r="E6" s="16" t="s">
        <v>118</v>
      </c>
      <c r="F6" s="16" t="s">
        <v>113</v>
      </c>
      <c r="G6" s="16" t="s">
        <v>119</v>
      </c>
      <c r="H6" s="16" t="s">
        <v>118</v>
      </c>
      <c r="I6" s="16" t="s">
        <v>113</v>
      </c>
      <c r="J6" s="16" t="s">
        <v>119</v>
      </c>
    </row>
    <row r="7" spans="1:10" ht="23" customHeight="1">
      <c r="A7" s="21" t="s">
        <v>81</v>
      </c>
      <c r="B7" s="21"/>
      <c r="C7" s="21" t="s">
        <v>78</v>
      </c>
      <c r="D7" s="21" t="s">
        <v>78</v>
      </c>
      <c r="E7" s="22">
        <v>1320427</v>
      </c>
      <c r="F7" s="22">
        <v>0</v>
      </c>
      <c r="G7" s="22">
        <v>1320427</v>
      </c>
      <c r="H7" s="22">
        <v>21404768</v>
      </c>
      <c r="I7" s="22">
        <v>0</v>
      </c>
      <c r="J7" s="22">
        <v>21404768</v>
      </c>
    </row>
    <row r="8" spans="1:10" ht="23" customHeight="1">
      <c r="A8" s="21" t="s">
        <v>79</v>
      </c>
      <c r="B8" s="21"/>
      <c r="C8" s="21" t="s">
        <v>78</v>
      </c>
      <c r="D8" s="21" t="s">
        <v>78</v>
      </c>
      <c r="E8" s="22">
        <v>171858624</v>
      </c>
      <c r="F8" s="69">
        <v>-1042981</v>
      </c>
      <c r="G8" s="22">
        <v>172901605</v>
      </c>
      <c r="H8" s="22">
        <v>283566740</v>
      </c>
      <c r="I8" s="22">
        <v>0</v>
      </c>
      <c r="J8" s="22">
        <v>283566740</v>
      </c>
    </row>
    <row r="9" spans="1:10" ht="23" customHeight="1">
      <c r="A9" s="21" t="s">
        <v>75</v>
      </c>
      <c r="B9" s="21"/>
      <c r="C9" s="21" t="s">
        <v>78</v>
      </c>
      <c r="D9" s="21" t="s">
        <v>78</v>
      </c>
      <c r="E9" s="22">
        <v>117808218</v>
      </c>
      <c r="F9" s="69">
        <v>-714958</v>
      </c>
      <c r="G9" s="22">
        <v>118523176</v>
      </c>
      <c r="H9" s="22">
        <v>194383561</v>
      </c>
      <c r="I9" s="22">
        <v>0</v>
      </c>
      <c r="J9" s="22">
        <v>194383561</v>
      </c>
    </row>
    <row r="10" spans="1:10" ht="23" customHeight="1">
      <c r="A10" s="21" t="s">
        <v>154</v>
      </c>
      <c r="B10" s="21"/>
      <c r="C10" s="21"/>
      <c r="D10" s="21"/>
      <c r="E10" s="22">
        <v>20821850</v>
      </c>
      <c r="F10" s="69">
        <v>-2191780</v>
      </c>
      <c r="G10" s="22">
        <v>23013630</v>
      </c>
      <c r="H10" s="22">
        <v>1410410889</v>
      </c>
      <c r="I10" s="22"/>
      <c r="J10" s="22">
        <v>1410410889</v>
      </c>
    </row>
    <row r="11" spans="1:10" ht="23" customHeight="1">
      <c r="A11" s="21" t="s">
        <v>30</v>
      </c>
      <c r="B11" s="21"/>
      <c r="C11" s="21"/>
      <c r="D11" s="21"/>
      <c r="E11" s="22">
        <v>290987269</v>
      </c>
      <c r="F11" s="69">
        <f>SUM(F7:F9)</f>
        <v>-1757939</v>
      </c>
      <c r="G11" s="22">
        <v>292745208</v>
      </c>
      <c r="H11" s="22">
        <v>499355069</v>
      </c>
      <c r="I11" s="22">
        <v>0</v>
      </c>
      <c r="J11" s="22">
        <v>499355069</v>
      </c>
    </row>
    <row r="12" spans="1:10" ht="23" customHeight="1">
      <c r="A12" s="21" t="s">
        <v>31</v>
      </c>
      <c r="B12" s="21"/>
      <c r="C12" s="21"/>
      <c r="D12" s="21"/>
      <c r="E12" s="23"/>
      <c r="F12" s="23"/>
      <c r="G12" s="23"/>
      <c r="H12" s="23"/>
      <c r="I12" s="23"/>
      <c r="J12" s="23"/>
    </row>
    <row r="13" spans="1:10">
      <c r="G13" s="71"/>
    </row>
    <row r="17" spans="7:7">
      <c r="G17" s="71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"/>
  <sheetViews>
    <sheetView rightToLeft="1" zoomScaleNormal="100" workbookViewId="0">
      <selection sqref="A1:I1"/>
    </sheetView>
  </sheetViews>
  <sheetFormatPr defaultColWidth="9" defaultRowHeight="20.65"/>
  <cols>
    <col min="1" max="1" width="21.5" style="29" customWidth="1"/>
    <col min="2" max="2" width="13" style="29" customWidth="1"/>
    <col min="3" max="3" width="14.6875" style="29" customWidth="1"/>
    <col min="4" max="4" width="15.375" style="29" customWidth="1"/>
    <col min="5" max="5" width="20.875" style="29" customWidth="1"/>
    <col min="6" max="6" width="13" style="29" customWidth="1"/>
    <col min="7" max="7" width="15.8125" style="29" customWidth="1"/>
    <col min="8" max="8" width="16.25" style="29" customWidth="1"/>
    <col min="9" max="9" width="20.875" style="29" customWidth="1"/>
    <col min="10" max="10" width="9" style="28" customWidth="1"/>
    <col min="11" max="16384" width="9" style="28"/>
  </cols>
  <sheetData>
    <row r="1" spans="1:9">
      <c r="A1" s="76" t="s">
        <v>1</v>
      </c>
      <c r="B1" s="76"/>
      <c r="C1" s="76"/>
      <c r="D1" s="76"/>
      <c r="E1" s="76"/>
      <c r="F1" s="76"/>
      <c r="G1" s="76"/>
      <c r="H1" s="76"/>
      <c r="I1" s="76"/>
    </row>
    <row r="2" spans="1:9">
      <c r="A2" s="76" t="s">
        <v>91</v>
      </c>
      <c r="B2" s="76"/>
      <c r="C2" s="76"/>
      <c r="D2" s="76"/>
      <c r="E2" s="76"/>
      <c r="F2" s="76"/>
      <c r="G2" s="76"/>
      <c r="H2" s="76"/>
      <c r="I2" s="76"/>
    </row>
    <row r="3" spans="1:9">
      <c r="A3" s="76" t="s">
        <v>92</v>
      </c>
      <c r="B3" s="76"/>
      <c r="C3" s="76"/>
      <c r="D3" s="76"/>
      <c r="E3" s="76"/>
      <c r="F3" s="76"/>
      <c r="G3" s="76"/>
      <c r="H3" s="76"/>
      <c r="I3" s="76"/>
    </row>
    <row r="4" spans="1:9">
      <c r="A4" s="75" t="s">
        <v>120</v>
      </c>
      <c r="B4" s="75"/>
      <c r="C4" s="75"/>
      <c r="D4" s="75"/>
      <c r="E4" s="75"/>
      <c r="F4" s="75"/>
      <c r="G4" s="75"/>
      <c r="H4" s="75"/>
      <c r="I4" s="75"/>
    </row>
    <row r="5" spans="1:9" ht="16.5" customHeight="1">
      <c r="B5" s="104" t="s">
        <v>107</v>
      </c>
      <c r="C5" s="104"/>
      <c r="D5" s="104"/>
      <c r="E5" s="104"/>
      <c r="F5" s="104" t="s">
        <v>108</v>
      </c>
      <c r="G5" s="104"/>
      <c r="H5" s="104"/>
      <c r="I5" s="104"/>
    </row>
    <row r="6" spans="1:9">
      <c r="A6" s="13" t="s">
        <v>94</v>
      </c>
      <c r="B6" s="20" t="s">
        <v>14</v>
      </c>
      <c r="C6" s="20" t="s">
        <v>121</v>
      </c>
      <c r="D6" s="20" t="s">
        <v>122</v>
      </c>
      <c r="E6" s="57" t="s">
        <v>123</v>
      </c>
      <c r="F6" s="20" t="s">
        <v>14</v>
      </c>
      <c r="G6" s="20" t="s">
        <v>16</v>
      </c>
      <c r="H6" s="20" t="s">
        <v>122</v>
      </c>
      <c r="I6" s="57" t="s">
        <v>123</v>
      </c>
    </row>
    <row r="7" spans="1:9" ht="23" customHeight="1">
      <c r="A7" s="21" t="s">
        <v>23</v>
      </c>
      <c r="B7" s="22">
        <v>5854970</v>
      </c>
      <c r="C7" s="22">
        <v>33437799965</v>
      </c>
      <c r="D7" s="22">
        <v>-28841438533</v>
      </c>
      <c r="E7" s="22">
        <v>4596361432</v>
      </c>
      <c r="F7" s="22">
        <v>17176457</v>
      </c>
      <c r="G7" s="22">
        <v>95881930523</v>
      </c>
      <c r="H7" s="22">
        <v>-81899291040</v>
      </c>
      <c r="I7" s="22">
        <v>13982639483</v>
      </c>
    </row>
    <row r="8" spans="1:9" ht="23" customHeight="1">
      <c r="A8" s="21" t="s">
        <v>24</v>
      </c>
      <c r="B8" s="22">
        <v>3326656</v>
      </c>
      <c r="C8" s="22">
        <v>8020268025</v>
      </c>
      <c r="D8" s="22">
        <v>-5868329975</v>
      </c>
      <c r="E8" s="22">
        <v>2151938050</v>
      </c>
      <c r="F8" s="22">
        <v>7255435</v>
      </c>
      <c r="G8" s="22">
        <v>16884843670</v>
      </c>
      <c r="H8" s="22">
        <v>-13901773168</v>
      </c>
      <c r="I8" s="22">
        <v>2983070502</v>
      </c>
    </row>
    <row r="9" spans="1:9" ht="23" customHeight="1">
      <c r="A9" s="21" t="s">
        <v>25</v>
      </c>
      <c r="B9" s="22">
        <v>7644721</v>
      </c>
      <c r="C9" s="22">
        <v>22617608551</v>
      </c>
      <c r="D9" s="22">
        <v>-19775083413</v>
      </c>
      <c r="E9" s="22">
        <v>2842525138</v>
      </c>
      <c r="F9" s="22">
        <v>18867233</v>
      </c>
      <c r="G9" s="22">
        <v>51486728687</v>
      </c>
      <c r="H9" s="22">
        <v>-46797081833</v>
      </c>
      <c r="I9" s="22">
        <v>4689646854</v>
      </c>
    </row>
    <row r="10" spans="1:9" ht="23" customHeight="1">
      <c r="A10" s="21" t="s">
        <v>124</v>
      </c>
      <c r="B10" s="22">
        <v>0</v>
      </c>
      <c r="C10" s="22">
        <v>0</v>
      </c>
      <c r="D10" s="22">
        <v>0</v>
      </c>
      <c r="E10" s="22">
        <v>0</v>
      </c>
      <c r="F10" s="22">
        <v>191242</v>
      </c>
      <c r="G10" s="22">
        <v>9984554105</v>
      </c>
      <c r="H10" s="22">
        <v>-9794688296</v>
      </c>
      <c r="I10" s="22">
        <v>189865809</v>
      </c>
    </row>
    <row r="11" spans="1:9" ht="23" customHeight="1">
      <c r="A11" s="21" t="s">
        <v>29</v>
      </c>
      <c r="B11" s="22">
        <v>10000</v>
      </c>
      <c r="C11" s="22">
        <v>200092478</v>
      </c>
      <c r="D11" s="22">
        <v>-188728544</v>
      </c>
      <c r="E11" s="22">
        <v>11363934</v>
      </c>
      <c r="F11" s="22">
        <v>1295282</v>
      </c>
      <c r="G11" s="22">
        <v>24905786349</v>
      </c>
      <c r="H11" s="22">
        <v>-24380359400</v>
      </c>
      <c r="I11" s="22">
        <v>525426949</v>
      </c>
    </row>
    <row r="12" spans="1:9" ht="23" customHeight="1">
      <c r="A12" s="21" t="s">
        <v>125</v>
      </c>
      <c r="B12" s="22">
        <v>0</v>
      </c>
      <c r="C12" s="22">
        <v>0</v>
      </c>
      <c r="D12" s="22">
        <v>0</v>
      </c>
      <c r="E12" s="22">
        <v>0</v>
      </c>
      <c r="F12" s="22">
        <v>200000</v>
      </c>
      <c r="G12" s="22">
        <v>2026230632</v>
      </c>
      <c r="H12" s="22">
        <v>-2024979606</v>
      </c>
      <c r="I12" s="22">
        <v>1251026</v>
      </c>
    </row>
    <row r="13" spans="1:9" ht="23" customHeight="1">
      <c r="A13" s="21" t="s">
        <v>28</v>
      </c>
      <c r="B13" s="22">
        <v>50037</v>
      </c>
      <c r="C13" s="22">
        <v>699736296</v>
      </c>
      <c r="D13" s="22">
        <v>-678204756</v>
      </c>
      <c r="E13" s="22">
        <v>21531540</v>
      </c>
      <c r="F13" s="22">
        <v>2318130</v>
      </c>
      <c r="G13" s="22">
        <v>31117565176</v>
      </c>
      <c r="H13" s="22">
        <v>-30619252595</v>
      </c>
      <c r="I13" s="22">
        <v>498312581</v>
      </c>
    </row>
    <row r="14" spans="1:9" ht="23" customHeight="1">
      <c r="A14" s="21" t="s">
        <v>27</v>
      </c>
      <c r="B14" s="22">
        <v>1576213</v>
      </c>
      <c r="C14" s="22">
        <v>16638611541</v>
      </c>
      <c r="D14" s="22">
        <v>-15962145098</v>
      </c>
      <c r="E14" s="22">
        <v>676466443</v>
      </c>
      <c r="F14" s="22">
        <v>1576213</v>
      </c>
      <c r="G14" s="22">
        <v>16638611541</v>
      </c>
      <c r="H14" s="22">
        <v>-15962145098</v>
      </c>
      <c r="I14" s="22">
        <v>676466443</v>
      </c>
    </row>
    <row r="15" spans="1:9" ht="23" customHeight="1">
      <c r="A15" s="21" t="s">
        <v>126</v>
      </c>
      <c r="B15" s="22">
        <v>0</v>
      </c>
      <c r="C15" s="22">
        <v>0</v>
      </c>
      <c r="D15" s="22">
        <v>0</v>
      </c>
      <c r="E15" s="22">
        <v>0</v>
      </c>
      <c r="F15" s="22">
        <v>2793568</v>
      </c>
      <c r="G15" s="22">
        <v>37167655880</v>
      </c>
      <c r="H15" s="22">
        <v>-36082324344</v>
      </c>
      <c r="I15" s="22">
        <v>1085331536</v>
      </c>
    </row>
    <row r="16" spans="1:9" ht="23" customHeight="1">
      <c r="A16" s="21" t="s">
        <v>30</v>
      </c>
      <c r="B16" s="22">
        <v>18462597</v>
      </c>
      <c r="C16" s="22">
        <v>81614116856</v>
      </c>
      <c r="D16" s="22">
        <v>-71313930319</v>
      </c>
      <c r="E16" s="22">
        <f>Table6[[#This Row],[33437799965]]+Table6[[#This Row],[-28841438533.0000]]</f>
        <v>10300186537</v>
      </c>
      <c r="F16" s="22">
        <v>51673560</v>
      </c>
      <c r="G16" s="22">
        <v>286093906563</v>
      </c>
      <c r="H16" s="22">
        <v>-261461895380</v>
      </c>
      <c r="I16" s="22">
        <v>24632011183</v>
      </c>
    </row>
    <row r="17" spans="1:9" ht="23" customHeight="1">
      <c r="A17" s="21" t="s">
        <v>31</v>
      </c>
      <c r="B17" s="23"/>
      <c r="C17" s="23"/>
      <c r="D17" s="23"/>
      <c r="E17" s="23"/>
      <c r="F17" s="22"/>
      <c r="G17" s="23"/>
      <c r="H17" s="23"/>
      <c r="I17" s="23"/>
    </row>
    <row r="19" spans="1:9">
      <c r="A19" s="105" t="s">
        <v>127</v>
      </c>
      <c r="B19" s="106"/>
      <c r="C19" s="106"/>
      <c r="D19" s="106"/>
      <c r="E19" s="106"/>
      <c r="F19" s="106"/>
      <c r="G19" s="106"/>
      <c r="H19" s="106"/>
      <c r="I19" s="107"/>
    </row>
  </sheetData>
  <mergeCells count="8">
    <mergeCell ref="A1:I1"/>
    <mergeCell ref="A2:I2"/>
    <mergeCell ref="A3:I3"/>
    <mergeCell ref="A19:I19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8"/>
  <sheetViews>
    <sheetView rightToLeft="1" topLeftCell="A3" zoomScaleNormal="100" zoomScaleSheetLayoutView="106" workbookViewId="0">
      <selection activeCell="B15" sqref="B15"/>
    </sheetView>
  </sheetViews>
  <sheetFormatPr defaultColWidth="9" defaultRowHeight="20.65"/>
  <cols>
    <col min="1" max="1" width="27.0625" style="29" customWidth="1"/>
    <col min="2" max="2" width="13" style="29" customWidth="1"/>
    <col min="3" max="3" width="15.8125" style="29" customWidth="1"/>
    <col min="4" max="4" width="16.25" style="29" customWidth="1"/>
    <col min="5" max="5" width="24.125" style="29" customWidth="1"/>
    <col min="6" max="6" width="13" style="29" customWidth="1"/>
    <col min="7" max="7" width="15.8125" style="29" customWidth="1"/>
    <col min="8" max="8" width="16.25" style="29" customWidth="1"/>
    <col min="9" max="9" width="24.125" style="29" customWidth="1"/>
    <col min="10" max="10" width="9" style="28" customWidth="1"/>
    <col min="11" max="11" width="9" style="28"/>
    <col min="12" max="12" width="11.125" style="28" bestFit="1" customWidth="1"/>
    <col min="13" max="16384" width="9" style="28"/>
  </cols>
  <sheetData>
    <row r="1" spans="1:12">
      <c r="A1" s="76" t="s">
        <v>1</v>
      </c>
      <c r="B1" s="76"/>
      <c r="C1" s="76"/>
      <c r="D1" s="76"/>
      <c r="E1" s="76"/>
      <c r="F1" s="76"/>
      <c r="G1" s="76"/>
      <c r="H1" s="76"/>
      <c r="I1" s="76"/>
    </row>
    <row r="2" spans="1:12">
      <c r="A2" s="76" t="s">
        <v>91</v>
      </c>
      <c r="B2" s="76"/>
      <c r="C2" s="76"/>
      <c r="D2" s="76"/>
      <c r="E2" s="76"/>
      <c r="F2" s="76"/>
      <c r="G2" s="76"/>
      <c r="H2" s="76"/>
      <c r="I2" s="76"/>
    </row>
    <row r="3" spans="1:12">
      <c r="A3" s="76" t="s">
        <v>92</v>
      </c>
      <c r="B3" s="76"/>
      <c r="C3" s="76"/>
      <c r="D3" s="76"/>
      <c r="E3" s="76"/>
      <c r="F3" s="76"/>
      <c r="G3" s="76"/>
      <c r="H3" s="76"/>
      <c r="I3" s="76"/>
    </row>
    <row r="4" spans="1:12">
      <c r="A4" s="75" t="s">
        <v>128</v>
      </c>
      <c r="B4" s="75"/>
      <c r="C4" s="75"/>
      <c r="D4" s="75"/>
    </row>
    <row r="5" spans="1:12" ht="16.5" customHeight="1">
      <c r="B5" s="89" t="s">
        <v>107</v>
      </c>
      <c r="C5" s="89"/>
      <c r="D5" s="89"/>
      <c r="E5" s="89"/>
      <c r="F5" s="104" t="s">
        <v>108</v>
      </c>
      <c r="G5" s="104"/>
      <c r="H5" s="104"/>
      <c r="I5" s="104"/>
    </row>
    <row r="6" spans="1:12" ht="53.25" customHeight="1">
      <c r="A6" s="13" t="s">
        <v>94</v>
      </c>
      <c r="B6" s="20" t="s">
        <v>14</v>
      </c>
      <c r="C6" s="20" t="s">
        <v>16</v>
      </c>
      <c r="D6" s="20" t="s">
        <v>122</v>
      </c>
      <c r="E6" s="57" t="s">
        <v>129</v>
      </c>
      <c r="F6" s="20" t="s">
        <v>14</v>
      </c>
      <c r="G6" s="20" t="s">
        <v>16</v>
      </c>
      <c r="H6" s="20" t="s">
        <v>122</v>
      </c>
      <c r="I6" s="57" t="s">
        <v>129</v>
      </c>
    </row>
    <row r="7" spans="1:12" ht="23" customHeight="1">
      <c r="A7" s="21" t="s">
        <v>23</v>
      </c>
      <c r="B7" s="22">
        <v>13532211</v>
      </c>
      <c r="C7" s="22">
        <v>84106382955</v>
      </c>
      <c r="D7" s="22">
        <v>-71836509396</v>
      </c>
      <c r="E7" s="22">
        <v>12269873559</v>
      </c>
      <c r="F7" s="22">
        <v>13532211</v>
      </c>
      <c r="G7" s="22">
        <v>84106382955</v>
      </c>
      <c r="H7" s="22">
        <v>-68732655677</v>
      </c>
      <c r="I7" s="22">
        <v>15373727278</v>
      </c>
      <c r="L7" s="72"/>
    </row>
    <row r="8" spans="1:12" ht="23" customHeight="1">
      <c r="A8" s="21" t="s">
        <v>24</v>
      </c>
      <c r="B8" s="22">
        <v>17841190</v>
      </c>
      <c r="C8" s="22">
        <v>48972501525</v>
      </c>
      <c r="D8" s="22">
        <v>-37083976687</v>
      </c>
      <c r="E8" s="22">
        <v>11888524838</v>
      </c>
      <c r="F8" s="22">
        <v>17841190</v>
      </c>
      <c r="G8" s="22">
        <v>48972501525</v>
      </c>
      <c r="H8" s="22">
        <v>-32056357501</v>
      </c>
      <c r="I8" s="22">
        <v>16916144024</v>
      </c>
    </row>
    <row r="9" spans="1:12" ht="23" customHeight="1">
      <c r="A9" s="21" t="s">
        <v>25</v>
      </c>
      <c r="B9" s="22">
        <v>14951348</v>
      </c>
      <c r="C9" s="22">
        <v>49839789882</v>
      </c>
      <c r="D9" s="22">
        <v>-40656275653</v>
      </c>
      <c r="E9" s="22">
        <v>9183514229</v>
      </c>
      <c r="F9" s="22">
        <v>14951348</v>
      </c>
      <c r="G9" s="22">
        <v>49839789882</v>
      </c>
      <c r="H9" s="22">
        <v>-40907935129</v>
      </c>
      <c r="I9" s="22">
        <v>8931854753</v>
      </c>
    </row>
    <row r="10" spans="1:12" ht="23" customHeight="1">
      <c r="A10" s="21" t="s">
        <v>27</v>
      </c>
      <c r="B10" s="22">
        <v>1495413</v>
      </c>
      <c r="C10" s="22">
        <v>16111549008</v>
      </c>
      <c r="D10" s="22">
        <v>-16570627352</v>
      </c>
      <c r="E10" s="22">
        <v>-459078344</v>
      </c>
      <c r="F10" s="22">
        <v>1495413</v>
      </c>
      <c r="G10" s="22">
        <v>16111549008</v>
      </c>
      <c r="H10" s="22">
        <v>-16168445542</v>
      </c>
      <c r="I10" s="22">
        <v>-56896534</v>
      </c>
    </row>
    <row r="11" spans="1:12" ht="23" customHeight="1">
      <c r="A11" s="21" t="s">
        <v>28</v>
      </c>
      <c r="B11" s="22">
        <v>756704</v>
      </c>
      <c r="C11" s="22">
        <v>10698544914</v>
      </c>
      <c r="D11" s="22">
        <v>-10543687120</v>
      </c>
      <c r="E11" s="22">
        <v>154857794</v>
      </c>
      <c r="F11" s="22">
        <v>756704</v>
      </c>
      <c r="G11" s="22">
        <v>10698544914</v>
      </c>
      <c r="H11" s="22">
        <v>-10333531017</v>
      </c>
      <c r="I11" s="22">
        <v>365013897</v>
      </c>
    </row>
    <row r="12" spans="1:12" ht="23" customHeight="1">
      <c r="A12" s="21" t="s">
        <v>29</v>
      </c>
      <c r="B12" s="22">
        <v>827719</v>
      </c>
      <c r="C12" s="22">
        <v>16632377310</v>
      </c>
      <c r="D12" s="22">
        <v>-16298678006</v>
      </c>
      <c r="E12" s="22">
        <v>333699304</v>
      </c>
      <c r="F12" s="22">
        <v>827719</v>
      </c>
      <c r="G12" s="22">
        <v>16632377310</v>
      </c>
      <c r="H12" s="22">
        <v>-15621420194</v>
      </c>
      <c r="I12" s="22">
        <v>1010957116</v>
      </c>
    </row>
    <row r="13" spans="1:12" ht="23" customHeight="1">
      <c r="A13" s="21" t="s">
        <v>26</v>
      </c>
      <c r="B13" s="22">
        <v>14337735</v>
      </c>
      <c r="C13" s="22">
        <v>15177949215</v>
      </c>
      <c r="D13" s="22">
        <v>-10147055936</v>
      </c>
      <c r="E13" s="22">
        <v>5030893279</v>
      </c>
      <c r="F13" s="22">
        <v>14337735</v>
      </c>
      <c r="G13" s="22">
        <v>15177949215</v>
      </c>
      <c r="H13" s="22">
        <v>-13339424546</v>
      </c>
      <c r="I13" s="22">
        <v>1838524669</v>
      </c>
    </row>
    <row r="14" spans="1:12" ht="23" customHeight="1">
      <c r="A14" s="21" t="s">
        <v>30</v>
      </c>
      <c r="B14" s="22">
        <v>63742320</v>
      </c>
      <c r="C14" s="22">
        <v>241539094809</v>
      </c>
      <c r="D14" s="22">
        <v>-203136810150</v>
      </c>
      <c r="E14" s="22">
        <v>38402284659</v>
      </c>
      <c r="F14" s="22">
        <v>63742320</v>
      </c>
      <c r="G14" s="22">
        <v>241539094809</v>
      </c>
      <c r="H14" s="22">
        <v>-197159769606</v>
      </c>
      <c r="I14" s="22">
        <v>44379325203</v>
      </c>
    </row>
    <row r="15" spans="1:12" ht="23" customHeight="1">
      <c r="A15" s="21" t="s">
        <v>31</v>
      </c>
      <c r="B15" s="58"/>
      <c r="C15" s="56"/>
      <c r="D15" s="56"/>
      <c r="E15" s="56"/>
      <c r="F15" s="58"/>
      <c r="G15" s="56"/>
      <c r="H15" s="56"/>
      <c r="I15" s="56"/>
    </row>
    <row r="18" spans="1:9">
      <c r="A18" s="108" t="s">
        <v>127</v>
      </c>
      <c r="B18" s="108"/>
      <c r="C18" s="108"/>
      <c r="D18" s="108"/>
      <c r="E18" s="108"/>
      <c r="F18" s="108"/>
      <c r="G18" s="108"/>
      <c r="H18" s="108"/>
      <c r="I18" s="108"/>
    </row>
  </sheetData>
  <mergeCells count="7">
    <mergeCell ref="A18:I18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1"/>
  <sheetViews>
    <sheetView rightToLeft="1" zoomScaleNormal="100" zoomScaleSheetLayoutView="106" workbookViewId="0">
      <selection activeCell="A3" sqref="A3:I3"/>
    </sheetView>
  </sheetViews>
  <sheetFormatPr defaultColWidth="9" defaultRowHeight="20.65"/>
  <cols>
    <col min="1" max="9" width="13" style="29" customWidth="1"/>
    <col min="10" max="10" width="9" style="28" customWidth="1"/>
    <col min="11" max="16384" width="9" style="28"/>
  </cols>
  <sheetData>
    <row r="1" spans="1:9">
      <c r="A1" s="76" t="s">
        <v>1</v>
      </c>
      <c r="B1" s="76"/>
      <c r="C1" s="76"/>
      <c r="D1" s="76"/>
      <c r="E1" s="76"/>
      <c r="F1" s="76"/>
      <c r="G1" s="76"/>
      <c r="H1" s="76"/>
      <c r="I1" s="76"/>
    </row>
    <row r="2" spans="1:9">
      <c r="A2" s="76" t="s">
        <v>91</v>
      </c>
      <c r="B2" s="76"/>
      <c r="C2" s="76"/>
      <c r="D2" s="76"/>
      <c r="E2" s="76"/>
      <c r="F2" s="76"/>
      <c r="G2" s="76"/>
      <c r="H2" s="76"/>
      <c r="I2" s="76"/>
    </row>
    <row r="3" spans="1:9">
      <c r="A3" s="76" t="s">
        <v>92</v>
      </c>
      <c r="B3" s="76"/>
      <c r="C3" s="76"/>
      <c r="D3" s="76"/>
      <c r="E3" s="76"/>
      <c r="F3" s="76"/>
      <c r="G3" s="76"/>
      <c r="H3" s="76"/>
      <c r="I3" s="76"/>
    </row>
    <row r="4" spans="1:9">
      <c r="A4" s="75" t="s">
        <v>130</v>
      </c>
      <c r="B4" s="75"/>
      <c r="C4" s="75"/>
      <c r="D4" s="75"/>
      <c r="E4" s="75"/>
      <c r="F4" s="75"/>
      <c r="G4" s="75"/>
      <c r="H4" s="75"/>
      <c r="I4" s="75"/>
    </row>
    <row r="6" spans="1:9" ht="19.5" customHeight="1">
      <c r="A6" s="59"/>
      <c r="B6" s="104" t="s">
        <v>107</v>
      </c>
      <c r="C6" s="104"/>
      <c r="D6" s="104"/>
      <c r="E6" s="104"/>
      <c r="F6" s="104" t="s">
        <v>108</v>
      </c>
      <c r="G6" s="104"/>
      <c r="H6" s="104"/>
      <c r="I6" s="104"/>
    </row>
    <row r="7" spans="1:9" ht="20.25" customHeight="1">
      <c r="A7" s="111"/>
      <c r="B7" s="109" t="s">
        <v>131</v>
      </c>
      <c r="C7" s="109" t="s">
        <v>132</v>
      </c>
      <c r="D7" s="109" t="s">
        <v>133</v>
      </c>
      <c r="E7" s="109" t="s">
        <v>30</v>
      </c>
      <c r="F7" s="109" t="s">
        <v>131</v>
      </c>
      <c r="G7" s="109" t="s">
        <v>132</v>
      </c>
      <c r="H7" s="109" t="s">
        <v>133</v>
      </c>
      <c r="I7" s="109" t="s">
        <v>30</v>
      </c>
    </row>
    <row r="8" spans="1:9" ht="20.25" customHeight="1">
      <c r="A8" s="112"/>
      <c r="B8" s="110"/>
      <c r="C8" s="110"/>
      <c r="D8" s="110"/>
      <c r="E8" s="110"/>
      <c r="F8" s="110"/>
      <c r="G8" s="110"/>
      <c r="H8" s="110"/>
      <c r="I8" s="110"/>
    </row>
    <row r="9" spans="1:9">
      <c r="A9" s="112"/>
      <c r="B9" s="60" t="s">
        <v>134</v>
      </c>
      <c r="C9" s="60" t="s">
        <v>135</v>
      </c>
      <c r="D9" s="60" t="s">
        <v>136</v>
      </c>
      <c r="E9" s="104"/>
      <c r="F9" s="60" t="s">
        <v>136</v>
      </c>
      <c r="G9" s="60" t="s">
        <v>136</v>
      </c>
      <c r="H9" s="60" t="s">
        <v>136</v>
      </c>
      <c r="I9" s="104"/>
    </row>
    <row r="10" spans="1:9" ht="23" customHeight="1">
      <c r="A10" s="21" t="s">
        <v>30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</row>
    <row r="11" spans="1:9" ht="23" customHeight="1">
      <c r="A11" s="61" t="s">
        <v>31</v>
      </c>
      <c r="B11" s="56"/>
      <c r="C11" s="56"/>
      <c r="D11" s="56"/>
      <c r="E11" s="56"/>
      <c r="F11" s="56"/>
      <c r="G11" s="56"/>
      <c r="H11" s="56"/>
      <c r="I11" s="56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3"/>
  <sheetViews>
    <sheetView rightToLeft="1" zoomScaleNormal="100" zoomScaleSheetLayoutView="106" workbookViewId="0">
      <selection sqref="A1:K1"/>
    </sheetView>
  </sheetViews>
  <sheetFormatPr defaultColWidth="9" defaultRowHeight="20.65"/>
  <cols>
    <col min="1" max="1" width="27.0625" style="29" customWidth="1"/>
    <col min="2" max="2" width="13" style="29" customWidth="1"/>
    <col min="3" max="5" width="14.3125" style="29" customWidth="1"/>
    <col min="6" max="6" width="16.875" style="29" customWidth="1"/>
    <col min="7" max="7" width="13" style="29" customWidth="1"/>
    <col min="8" max="10" width="14.3125" style="29" customWidth="1"/>
    <col min="11" max="11" width="16.875" style="29" customWidth="1"/>
    <col min="12" max="12" width="9" style="29" customWidth="1"/>
    <col min="13" max="16384" width="9" style="29"/>
  </cols>
  <sheetData>
    <row r="1" spans="1:11">
      <c r="A1" s="76" t="s">
        <v>1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6" t="s">
        <v>91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>
      <c r="A3" s="76" t="s">
        <v>92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5" spans="1:11">
      <c r="A5" s="75" t="s">
        <v>137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7" spans="1:11" ht="19.5" customHeight="1">
      <c r="A7" s="44"/>
      <c r="B7" s="104" t="s">
        <v>107</v>
      </c>
      <c r="C7" s="104"/>
      <c r="D7" s="104"/>
      <c r="E7" s="104"/>
      <c r="F7" s="104"/>
      <c r="G7" s="104" t="s">
        <v>108</v>
      </c>
      <c r="H7" s="104"/>
      <c r="I7" s="104"/>
      <c r="J7" s="104"/>
      <c r="K7" s="104"/>
    </row>
    <row r="8" spans="1:11" ht="19.5" customHeight="1">
      <c r="A8" s="76" t="s">
        <v>138</v>
      </c>
      <c r="B8" s="109" t="s">
        <v>139</v>
      </c>
      <c r="C8" s="109" t="s">
        <v>132</v>
      </c>
      <c r="D8" s="109" t="s">
        <v>133</v>
      </c>
      <c r="E8" s="109" t="s">
        <v>30</v>
      </c>
      <c r="F8" s="109"/>
      <c r="G8" s="109" t="s">
        <v>139</v>
      </c>
      <c r="H8" s="109" t="s">
        <v>132</v>
      </c>
      <c r="I8" s="109" t="s">
        <v>133</v>
      </c>
      <c r="J8" s="109" t="s">
        <v>30</v>
      </c>
      <c r="K8" s="109"/>
    </row>
    <row r="9" spans="1:11" ht="18.75" customHeight="1">
      <c r="A9" s="76"/>
      <c r="B9" s="110"/>
      <c r="C9" s="110"/>
      <c r="D9" s="110"/>
      <c r="E9" s="104"/>
      <c r="F9" s="104"/>
      <c r="G9" s="110"/>
      <c r="H9" s="110"/>
      <c r="I9" s="110"/>
      <c r="J9" s="104"/>
      <c r="K9" s="104"/>
    </row>
    <row r="10" spans="1:11" ht="28.5" customHeight="1">
      <c r="A10" s="89"/>
      <c r="B10" s="60" t="s">
        <v>134</v>
      </c>
      <c r="C10" s="60" t="s">
        <v>136</v>
      </c>
      <c r="D10" s="60" t="s">
        <v>136</v>
      </c>
      <c r="E10" s="62" t="s">
        <v>72</v>
      </c>
      <c r="F10" s="62" t="s">
        <v>140</v>
      </c>
      <c r="G10" s="60" t="s">
        <v>134</v>
      </c>
      <c r="H10" s="60" t="s">
        <v>136</v>
      </c>
      <c r="I10" s="60" t="s">
        <v>136</v>
      </c>
      <c r="J10" s="62" t="s">
        <v>72</v>
      </c>
      <c r="K10" s="62" t="s">
        <v>140</v>
      </c>
    </row>
    <row r="11" spans="1:11" ht="23" customHeight="1">
      <c r="A11" s="21" t="s">
        <v>23</v>
      </c>
      <c r="B11" s="22">
        <v>0</v>
      </c>
      <c r="C11" s="22">
        <v>12269873559</v>
      </c>
      <c r="D11" s="22">
        <v>4596361432</v>
      </c>
      <c r="E11" s="22">
        <v>16866234991</v>
      </c>
      <c r="F11" s="23">
        <v>34.42</v>
      </c>
      <c r="G11" s="22">
        <v>0</v>
      </c>
      <c r="H11" s="22">
        <v>15373727278</v>
      </c>
      <c r="I11" s="22">
        <v>13982639483</v>
      </c>
      <c r="J11" s="22">
        <v>29356366761</v>
      </c>
      <c r="K11" s="23">
        <v>41.85</v>
      </c>
    </row>
    <row r="12" spans="1:11" ht="23" customHeight="1">
      <c r="A12" s="21" t="s">
        <v>24</v>
      </c>
      <c r="B12" s="22">
        <v>0</v>
      </c>
      <c r="C12" s="22">
        <v>11888524838</v>
      </c>
      <c r="D12" s="22">
        <v>2151938050</v>
      </c>
      <c r="E12" s="22">
        <v>14040462888</v>
      </c>
      <c r="F12" s="23">
        <v>28.65</v>
      </c>
      <c r="G12" s="22">
        <v>0</v>
      </c>
      <c r="H12" s="22">
        <v>16916144024</v>
      </c>
      <c r="I12" s="22">
        <v>2983070502</v>
      </c>
      <c r="J12" s="22">
        <v>19899214526</v>
      </c>
      <c r="K12" s="23">
        <v>28.37</v>
      </c>
    </row>
    <row r="13" spans="1:11" ht="23" customHeight="1">
      <c r="A13" s="21" t="s">
        <v>25</v>
      </c>
      <c r="B13" s="22">
        <v>11744090</v>
      </c>
      <c r="C13" s="22">
        <v>9183514229</v>
      </c>
      <c r="D13" s="22">
        <v>2842525138</v>
      </c>
      <c r="E13" s="22">
        <v>12037783457</v>
      </c>
      <c r="F13" s="23">
        <v>24.56</v>
      </c>
      <c r="G13" s="22">
        <v>623952141</v>
      </c>
      <c r="H13" s="22">
        <v>8931854753</v>
      </c>
      <c r="I13" s="22">
        <v>4689646854</v>
      </c>
      <c r="J13" s="22">
        <v>14245453748</v>
      </c>
      <c r="K13" s="23">
        <v>20.309999999999999</v>
      </c>
    </row>
    <row r="14" spans="1:11" ht="23" customHeight="1">
      <c r="A14" s="21" t="s">
        <v>26</v>
      </c>
      <c r="B14" s="22">
        <v>0</v>
      </c>
      <c r="C14" s="22">
        <v>5030893279</v>
      </c>
      <c r="D14" s="22">
        <v>0</v>
      </c>
      <c r="E14" s="22">
        <v>5030893279</v>
      </c>
      <c r="F14" s="23">
        <v>10.27</v>
      </c>
      <c r="G14" s="22">
        <v>0</v>
      </c>
      <c r="H14" s="22">
        <v>1838524669</v>
      </c>
      <c r="I14" s="22">
        <v>0</v>
      </c>
      <c r="J14" s="22">
        <v>1838524669</v>
      </c>
      <c r="K14" s="23">
        <v>2.62</v>
      </c>
    </row>
    <row r="15" spans="1:11" ht="23" customHeight="1">
      <c r="A15" s="21" t="s">
        <v>125</v>
      </c>
      <c r="B15" s="22">
        <v>0</v>
      </c>
      <c r="C15" s="22">
        <v>0</v>
      </c>
      <c r="D15" s="22">
        <v>0</v>
      </c>
      <c r="E15" s="22">
        <v>0</v>
      </c>
      <c r="F15" s="23">
        <v>0</v>
      </c>
      <c r="G15" s="22">
        <v>0</v>
      </c>
      <c r="H15" s="22">
        <v>0</v>
      </c>
      <c r="I15" s="22">
        <v>1251026</v>
      </c>
      <c r="J15" s="22">
        <v>1251026</v>
      </c>
      <c r="K15" s="23">
        <v>0</v>
      </c>
    </row>
    <row r="16" spans="1:11" ht="23" customHeight="1">
      <c r="A16" s="21" t="s">
        <v>27</v>
      </c>
      <c r="B16" s="22">
        <v>0</v>
      </c>
      <c r="C16" s="22">
        <v>-459078344</v>
      </c>
      <c r="D16" s="22">
        <v>676466443</v>
      </c>
      <c r="E16" s="22">
        <v>217388099</v>
      </c>
      <c r="F16" s="23">
        <v>0.44</v>
      </c>
      <c r="G16" s="22">
        <v>0</v>
      </c>
      <c r="H16" s="22">
        <v>-56896534</v>
      </c>
      <c r="I16" s="22">
        <v>676466443</v>
      </c>
      <c r="J16" s="22">
        <v>619569909</v>
      </c>
      <c r="K16" s="23">
        <v>0.88</v>
      </c>
    </row>
    <row r="17" spans="1:11" ht="23" customHeight="1">
      <c r="A17" s="21" t="s">
        <v>126</v>
      </c>
      <c r="B17" s="22">
        <v>0</v>
      </c>
      <c r="C17" s="22">
        <v>0</v>
      </c>
      <c r="D17" s="22">
        <v>0</v>
      </c>
      <c r="E17" s="22">
        <v>0</v>
      </c>
      <c r="F17" s="23">
        <v>0</v>
      </c>
      <c r="G17" s="22">
        <v>0</v>
      </c>
      <c r="H17" s="22">
        <v>0</v>
      </c>
      <c r="I17" s="22">
        <v>1085331536</v>
      </c>
      <c r="J17" s="22">
        <v>1085331536</v>
      </c>
      <c r="K17" s="23">
        <v>1.55</v>
      </c>
    </row>
    <row r="18" spans="1:11" ht="23" customHeight="1">
      <c r="A18" s="21" t="s">
        <v>124</v>
      </c>
      <c r="B18" s="22">
        <v>0</v>
      </c>
      <c r="C18" s="22">
        <v>0</v>
      </c>
      <c r="D18" s="22">
        <v>0</v>
      </c>
      <c r="E18" s="22">
        <v>0</v>
      </c>
      <c r="F18" s="23">
        <v>0</v>
      </c>
      <c r="G18" s="22">
        <v>0</v>
      </c>
      <c r="H18" s="22">
        <v>0</v>
      </c>
      <c r="I18" s="22">
        <v>189865809</v>
      </c>
      <c r="J18" s="22">
        <v>189865809</v>
      </c>
      <c r="K18" s="23">
        <v>0.27</v>
      </c>
    </row>
    <row r="19" spans="1:11" ht="23" customHeight="1">
      <c r="A19" s="21" t="s">
        <v>28</v>
      </c>
      <c r="B19" s="22">
        <v>0</v>
      </c>
      <c r="C19" s="22">
        <v>154857794</v>
      </c>
      <c r="D19" s="22">
        <v>21531540</v>
      </c>
      <c r="E19" s="22">
        <v>176389334</v>
      </c>
      <c r="F19" s="23">
        <v>0.36</v>
      </c>
      <c r="G19" s="22">
        <v>0</v>
      </c>
      <c r="H19" s="22">
        <v>365013897</v>
      </c>
      <c r="I19" s="22">
        <v>498312581</v>
      </c>
      <c r="J19" s="22">
        <v>863326478</v>
      </c>
      <c r="K19" s="23">
        <v>1.23</v>
      </c>
    </row>
    <row r="20" spans="1:11" ht="23" customHeight="1">
      <c r="A20" s="21" t="s">
        <v>29</v>
      </c>
      <c r="B20" s="22">
        <v>0</v>
      </c>
      <c r="C20" s="22">
        <v>333699304</v>
      </c>
      <c r="D20" s="22">
        <v>11363934</v>
      </c>
      <c r="E20" s="22">
        <v>345063238</v>
      </c>
      <c r="F20" s="23">
        <v>0.7</v>
      </c>
      <c r="G20" s="22">
        <v>0</v>
      </c>
      <c r="H20" s="22">
        <v>1010957116</v>
      </c>
      <c r="I20" s="22">
        <v>525426949</v>
      </c>
      <c r="J20" s="22">
        <v>1536384065</v>
      </c>
      <c r="K20" s="23">
        <v>2.19</v>
      </c>
    </row>
    <row r="21" spans="1:11" ht="23" customHeight="1">
      <c r="A21" s="21" t="s">
        <v>30</v>
      </c>
      <c r="B21" s="22">
        <v>11744090</v>
      </c>
      <c r="C21" s="22">
        <f>SUM(C11:C20)</f>
        <v>38402284659</v>
      </c>
      <c r="D21" s="22">
        <f>SUM(D11:D20)</f>
        <v>10300186537</v>
      </c>
      <c r="E21" s="22">
        <f>SUM(E11:E20)</f>
        <v>48714215286</v>
      </c>
      <c r="F21" s="23">
        <v>99.4</v>
      </c>
      <c r="G21" s="22">
        <v>623952141</v>
      </c>
      <c r="H21" s="22">
        <v>44379325203</v>
      </c>
      <c r="I21" s="22">
        <v>24632011183</v>
      </c>
      <c r="J21" s="22">
        <v>69635288527</v>
      </c>
      <c r="K21" s="23">
        <v>99.27</v>
      </c>
    </row>
    <row r="22" spans="1:11" ht="23" customHeight="1">
      <c r="A22" s="21" t="s">
        <v>31</v>
      </c>
      <c r="B22" s="56"/>
      <c r="C22" s="56"/>
      <c r="D22" s="56"/>
      <c r="E22" s="56"/>
      <c r="F22" s="63"/>
      <c r="G22" s="56"/>
      <c r="H22" s="56"/>
      <c r="I22" s="56"/>
      <c r="J22" s="56"/>
      <c r="K22" s="56"/>
    </row>
    <row r="23" spans="1:11">
      <c r="E23" s="70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"/>
  <sheetViews>
    <sheetView rightToLeft="1" zoomScaleNormal="100" zoomScaleSheetLayoutView="106" workbookViewId="0">
      <selection sqref="A1:F1"/>
    </sheetView>
  </sheetViews>
  <sheetFormatPr defaultColWidth="13" defaultRowHeight="20.65"/>
  <cols>
    <col min="1" max="1" width="19" style="29" customWidth="1"/>
    <col min="2" max="2" width="14.3125" style="29" customWidth="1"/>
    <col min="3" max="3" width="24.9375" style="29" customWidth="1"/>
    <col min="4" max="4" width="21.5625" style="29" customWidth="1"/>
    <col min="5" max="5" width="24.9375" style="29" customWidth="1"/>
    <col min="6" max="6" width="21.5625" style="29" customWidth="1"/>
    <col min="7" max="8" width="13" style="28" customWidth="1"/>
    <col min="9" max="16384" width="13" style="28"/>
  </cols>
  <sheetData>
    <row r="1" spans="1:7">
      <c r="A1" s="76" t="s">
        <v>1</v>
      </c>
      <c r="B1" s="76"/>
      <c r="C1" s="76"/>
      <c r="D1" s="76"/>
      <c r="E1" s="76"/>
      <c r="F1" s="76"/>
    </row>
    <row r="2" spans="1:7">
      <c r="A2" s="76" t="s">
        <v>91</v>
      </c>
      <c r="B2" s="76"/>
      <c r="C2" s="76"/>
      <c r="D2" s="76"/>
      <c r="E2" s="76"/>
      <c r="F2" s="76"/>
    </row>
    <row r="3" spans="1:7">
      <c r="A3" s="76" t="s">
        <v>92</v>
      </c>
      <c r="B3" s="76"/>
      <c r="C3" s="76"/>
      <c r="D3" s="76"/>
      <c r="E3" s="76"/>
      <c r="F3" s="76"/>
    </row>
    <row r="4" spans="1:7">
      <c r="A4" s="75" t="s">
        <v>141</v>
      </c>
      <c r="B4" s="75"/>
      <c r="C4" s="75"/>
      <c r="D4" s="75"/>
      <c r="E4" s="75"/>
      <c r="F4" s="75"/>
    </row>
    <row r="5" spans="1:7">
      <c r="A5" s="44"/>
      <c r="B5" s="44"/>
      <c r="C5" s="44"/>
      <c r="D5" s="44"/>
      <c r="E5" s="44"/>
      <c r="F5" s="44"/>
    </row>
    <row r="6" spans="1:7" ht="37.5" customHeight="1">
      <c r="A6" s="113" t="s">
        <v>142</v>
      </c>
      <c r="B6" s="113"/>
      <c r="C6" s="114" t="s">
        <v>107</v>
      </c>
      <c r="D6" s="114"/>
      <c r="E6" s="113" t="s">
        <v>108</v>
      </c>
      <c r="F6" s="113"/>
      <c r="G6" s="54"/>
    </row>
    <row r="7" spans="1:7" ht="59.25" customHeight="1">
      <c r="A7" s="64" t="s">
        <v>143</v>
      </c>
      <c r="B7" s="55" t="s">
        <v>69</v>
      </c>
      <c r="C7" s="55" t="s">
        <v>144</v>
      </c>
      <c r="D7" s="55" t="s">
        <v>145</v>
      </c>
      <c r="E7" s="55" t="s">
        <v>144</v>
      </c>
      <c r="F7" s="55" t="s">
        <v>145</v>
      </c>
      <c r="G7" s="29"/>
    </row>
    <row r="8" spans="1:7" ht="22.5" customHeight="1">
      <c r="A8" s="65"/>
      <c r="B8" s="65"/>
      <c r="C8" s="60" t="s">
        <v>134</v>
      </c>
      <c r="D8" s="65"/>
      <c r="E8" s="60" t="s">
        <v>134</v>
      </c>
      <c r="F8" s="65"/>
      <c r="G8" s="29"/>
    </row>
    <row r="9" spans="1:7" ht="23" customHeight="1">
      <c r="A9" s="21" t="s">
        <v>81</v>
      </c>
      <c r="B9" s="21"/>
      <c r="C9" s="22">
        <v>1320427</v>
      </c>
      <c r="D9" s="21"/>
      <c r="E9" s="22">
        <v>21404768</v>
      </c>
      <c r="F9" s="21"/>
    </row>
    <row r="10" spans="1:7" ht="23" customHeight="1">
      <c r="A10" s="21" t="s">
        <v>79</v>
      </c>
      <c r="B10" s="21"/>
      <c r="C10" s="22">
        <v>172901605</v>
      </c>
      <c r="D10" s="21"/>
      <c r="E10" s="22">
        <v>283566740</v>
      </c>
      <c r="F10" s="21"/>
    </row>
    <row r="11" spans="1:7" ht="23" customHeight="1">
      <c r="A11" s="21" t="s">
        <v>75</v>
      </c>
      <c r="B11" s="21"/>
      <c r="C11" s="22">
        <v>118523176</v>
      </c>
      <c r="D11" s="21"/>
      <c r="E11" s="22">
        <v>194383561</v>
      </c>
      <c r="F11" s="21"/>
    </row>
    <row r="12" spans="1:7" ht="23" customHeight="1">
      <c r="A12" s="21" t="s">
        <v>147</v>
      </c>
      <c r="B12" s="21"/>
      <c r="C12" s="22">
        <v>23013630</v>
      </c>
      <c r="D12" s="21"/>
      <c r="E12" s="22">
        <v>1410410889</v>
      </c>
      <c r="F12" s="21"/>
    </row>
    <row r="13" spans="1:7" ht="23" customHeight="1">
      <c r="A13" s="21" t="s">
        <v>30</v>
      </c>
      <c r="B13" s="21"/>
      <c r="C13" s="22">
        <v>292745208</v>
      </c>
      <c r="D13" s="21"/>
      <c r="E13" s="22">
        <v>499355069</v>
      </c>
      <c r="F13" s="21"/>
    </row>
    <row r="14" spans="1:7" ht="23" customHeight="1">
      <c r="A14" s="61" t="s">
        <v>31</v>
      </c>
      <c r="B14" s="24"/>
      <c r="C14" s="56"/>
      <c r="D14" s="24"/>
      <c r="E14" s="56"/>
      <c r="F14" s="24"/>
      <c r="G14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rightToLeft="1" zoomScaleNormal="100" zoomScaleSheetLayoutView="106" workbookViewId="0">
      <selection activeCell="B9" sqref="B9"/>
    </sheetView>
  </sheetViews>
  <sheetFormatPr defaultColWidth="9" defaultRowHeight="20.65"/>
  <cols>
    <col min="1" max="1" width="26.3125" style="29" bestFit="1" customWidth="1"/>
    <col min="2" max="2" width="27.875" style="29" customWidth="1"/>
    <col min="3" max="3" width="27.8125" style="29" customWidth="1"/>
    <col min="4" max="4" width="9" style="28" customWidth="1"/>
    <col min="5" max="16384" width="9" style="28"/>
  </cols>
  <sheetData>
    <row r="1" spans="1:3">
      <c r="A1" s="76" t="s">
        <v>1</v>
      </c>
      <c r="B1" s="76"/>
      <c r="C1" s="76"/>
    </row>
    <row r="2" spans="1:3">
      <c r="A2" s="76" t="s">
        <v>91</v>
      </c>
      <c r="B2" s="76"/>
      <c r="C2" s="76"/>
    </row>
    <row r="3" spans="1:3">
      <c r="A3" s="76" t="s">
        <v>92</v>
      </c>
      <c r="B3" s="76"/>
      <c r="C3" s="76"/>
    </row>
    <row r="4" spans="1:3">
      <c r="A4" s="75" t="s">
        <v>146</v>
      </c>
      <c r="B4" s="75"/>
      <c r="C4" s="75"/>
    </row>
    <row r="5" spans="1:3">
      <c r="A5" s="59"/>
      <c r="B5" s="65" t="s">
        <v>107</v>
      </c>
      <c r="C5" s="65" t="s">
        <v>108</v>
      </c>
    </row>
    <row r="6" spans="1:3" ht="16.5" customHeight="1">
      <c r="A6" s="111" t="s">
        <v>103</v>
      </c>
      <c r="B6" s="109" t="s">
        <v>72</v>
      </c>
      <c r="C6" s="109" t="s">
        <v>72</v>
      </c>
    </row>
    <row r="7" spans="1:3">
      <c r="A7" s="112"/>
      <c r="B7" s="104"/>
      <c r="C7" s="104"/>
    </row>
    <row r="8" spans="1:3" ht="23" customHeight="1">
      <c r="A8" s="21" t="s">
        <v>155</v>
      </c>
      <c r="B8" s="23">
        <v>0</v>
      </c>
      <c r="C8" s="22">
        <v>7721042</v>
      </c>
    </row>
    <row r="9" spans="1:3" ht="23" customHeight="1">
      <c r="A9" s="21" t="s">
        <v>30</v>
      </c>
      <c r="B9" s="23">
        <v>0</v>
      </c>
      <c r="C9" s="22">
        <v>7721042</v>
      </c>
    </row>
    <row r="10" spans="1:3" ht="23" customHeight="1">
      <c r="A10" s="21" t="s">
        <v>31</v>
      </c>
      <c r="B10" s="23"/>
      <c r="C10" s="23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"/>
  <sheetViews>
    <sheetView rightToLeft="1" zoomScale="106" zoomScaleNormal="106" workbookViewId="0">
      <selection activeCell="A12" sqref="A12"/>
    </sheetView>
  </sheetViews>
  <sheetFormatPr defaultColWidth="13" defaultRowHeight="20.65"/>
  <cols>
    <col min="1" max="1" width="52.6875" style="21" bestFit="1" customWidth="1"/>
    <col min="2" max="2" width="13" style="29" customWidth="1"/>
    <col min="3" max="3" width="14.3125" style="29" customWidth="1"/>
    <col min="4" max="4" width="16.3125" style="29" customWidth="1"/>
    <col min="5" max="5" width="17.625" style="29" customWidth="1"/>
    <col min="6" max="20" width="13" style="28" customWidth="1"/>
    <col min="21" max="16384" width="13" style="28"/>
  </cols>
  <sheetData>
    <row r="1" spans="1:19">
      <c r="A1" s="76" t="s">
        <v>1</v>
      </c>
      <c r="B1" s="76"/>
      <c r="C1" s="76"/>
      <c r="D1" s="76"/>
    </row>
    <row r="2" spans="1:19">
      <c r="A2" s="76" t="s">
        <v>91</v>
      </c>
      <c r="B2" s="76"/>
      <c r="C2" s="76"/>
      <c r="D2" s="76"/>
    </row>
    <row r="3" spans="1:19">
      <c r="A3" s="76" t="s">
        <v>92</v>
      </c>
      <c r="B3" s="76"/>
      <c r="C3" s="76"/>
      <c r="D3" s="76"/>
    </row>
    <row r="4" spans="1:19">
      <c r="A4" s="75" t="s">
        <v>93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>
      <c r="A5" s="20" t="s">
        <v>94</v>
      </c>
      <c r="B5" s="20" t="s">
        <v>95</v>
      </c>
      <c r="C5" s="20" t="s">
        <v>72</v>
      </c>
      <c r="D5" s="20" t="s">
        <v>96</v>
      </c>
      <c r="E5" s="20" t="s">
        <v>97</v>
      </c>
    </row>
    <row r="6" spans="1:19" ht="23" customHeight="1">
      <c r="A6" s="21" t="s">
        <v>153</v>
      </c>
      <c r="B6" s="21" t="s">
        <v>98</v>
      </c>
      <c r="C6" s="22">
        <f>'درآمد سرمایه گذاری در سهام و ص '!J21</f>
        <v>69635288527</v>
      </c>
      <c r="D6" s="23">
        <v>99.28</v>
      </c>
      <c r="E6" s="23">
        <v>24.7</v>
      </c>
    </row>
    <row r="7" spans="1:19" ht="23" customHeight="1">
      <c r="A7" s="21" t="s">
        <v>99</v>
      </c>
      <c r="B7" s="21" t="s">
        <v>100</v>
      </c>
      <c r="C7" s="22">
        <v>0</v>
      </c>
      <c r="D7" s="23">
        <v>0</v>
      </c>
      <c r="E7" s="23">
        <v>0</v>
      </c>
    </row>
    <row r="8" spans="1:19" ht="23" customHeight="1">
      <c r="A8" s="21" t="s">
        <v>101</v>
      </c>
      <c r="B8" s="21" t="s">
        <v>102</v>
      </c>
      <c r="C8" s="22">
        <f>'درآمد سپرده بانکی'!E13</f>
        <v>499355069</v>
      </c>
      <c r="D8" s="23">
        <v>0.71</v>
      </c>
      <c r="E8" s="23">
        <v>0.18</v>
      </c>
    </row>
    <row r="9" spans="1:19" ht="23" customHeight="1">
      <c r="A9" s="21" t="s">
        <v>103</v>
      </c>
      <c r="B9" s="21" t="s">
        <v>104</v>
      </c>
      <c r="C9" s="22">
        <f>Table12[[#This Row],[7721042]]</f>
        <v>7721042</v>
      </c>
      <c r="D9" s="23">
        <v>0.01</v>
      </c>
      <c r="E9" s="23">
        <v>0</v>
      </c>
    </row>
    <row r="10" spans="1:19" ht="23" customHeight="1">
      <c r="A10" s="21" t="s">
        <v>30</v>
      </c>
      <c r="B10" s="21"/>
      <c r="C10" s="22">
        <f>SUM(C6:C9)</f>
        <v>70142364638</v>
      </c>
      <c r="D10" s="23">
        <v>100</v>
      </c>
      <c r="E10" s="23">
        <v>24.88</v>
      </c>
    </row>
    <row r="11" spans="1:19" ht="23" customHeight="1">
      <c r="A11" s="51" t="s">
        <v>31</v>
      </c>
      <c r="B11" s="52"/>
      <c r="C11" s="27"/>
      <c r="D11" s="27"/>
      <c r="E11" s="53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</sheetData>
  <mergeCells count="4">
    <mergeCell ref="A4:S4"/>
    <mergeCell ref="A1:D1"/>
    <mergeCell ref="A2:D2"/>
    <mergeCell ref="A3:D3"/>
  </mergeCells>
  <phoneticPr fontId="13" type="noConversion"/>
  <hyperlinks>
    <hyperlink ref="B6" location="'درآمد سرمایه گذاری در سهام و ص '!Print_Area" display="1-2" xr:uid="{49ADA10A-26CC-4BE4-8562-0871C9C2FFF0}"/>
    <hyperlink ref="B8" location="'درآمد سپرده بانکی'!Print_Area" display="3-2" xr:uid="{41099C22-90DE-4389-B907-F50192F995E5}"/>
    <hyperlink ref="B9" location="'سایر درآمدها'!A1" display="4-2" xr:uid="{24F8F41E-08AB-4328-97FD-7BAE57D5E90F}"/>
  </hyperlink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rightToLeft="1" zoomScaleNormal="100" zoomScaleSheetLayoutView="106" workbookViewId="0">
      <selection activeCell="G10" sqref="G10"/>
    </sheetView>
  </sheetViews>
  <sheetFormatPr defaultColWidth="9" defaultRowHeight="18.399999999999999"/>
  <cols>
    <col min="1" max="1" width="27.0625" style="10" customWidth="1"/>
    <col min="2" max="2" width="13" style="10" customWidth="1"/>
    <col min="3" max="3" width="15.1875" style="10" customWidth="1"/>
    <col min="4" max="4" width="15.4375" style="10" bestFit="1" customWidth="1"/>
    <col min="5" max="5" width="13" style="10" customWidth="1"/>
    <col min="6" max="6" width="14.3125" style="10" customWidth="1"/>
    <col min="7" max="7" width="13" style="10" customWidth="1"/>
    <col min="8" max="8" width="14.3125" style="10" customWidth="1"/>
    <col min="9" max="10" width="13" style="10" customWidth="1"/>
    <col min="11" max="12" width="15.1875" style="10" customWidth="1"/>
    <col min="13" max="13" width="14.25" style="10" bestFit="1" customWidth="1"/>
    <col min="14" max="14" width="9" style="4" customWidth="1"/>
    <col min="15" max="16384" width="9" style="4"/>
  </cols>
  <sheetData>
    <row r="1" spans="1:13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>
      <c r="A2" s="77" t="s">
        <v>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>
      <c r="A3" s="77" t="s">
        <v>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>
      <c r="A4" s="82" t="s">
        <v>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>
      <c r="A5" s="82" t="s">
        <v>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7" spans="1:13" ht="18.75" customHeight="1">
      <c r="A7" s="5"/>
      <c r="B7" s="79" t="s">
        <v>10</v>
      </c>
      <c r="C7" s="79"/>
      <c r="D7" s="79"/>
      <c r="E7" s="83" t="s">
        <v>11</v>
      </c>
      <c r="F7" s="83"/>
      <c r="G7" s="83"/>
      <c r="H7" s="83"/>
      <c r="I7" s="79" t="s">
        <v>12</v>
      </c>
      <c r="J7" s="79"/>
      <c r="K7" s="79"/>
      <c r="L7" s="79"/>
      <c r="M7" s="79"/>
    </row>
    <row r="8" spans="1:13" ht="17.25" customHeight="1">
      <c r="A8" s="78" t="s">
        <v>13</v>
      </c>
      <c r="B8" s="78" t="s">
        <v>14</v>
      </c>
      <c r="C8" s="78" t="s">
        <v>15</v>
      </c>
      <c r="D8" s="81" t="s">
        <v>16</v>
      </c>
      <c r="E8" s="80" t="s">
        <v>17</v>
      </c>
      <c r="F8" s="80"/>
      <c r="G8" s="77" t="s">
        <v>18</v>
      </c>
      <c r="H8" s="77"/>
      <c r="I8" s="81" t="s">
        <v>14</v>
      </c>
      <c r="J8" s="81" t="s">
        <v>19</v>
      </c>
      <c r="K8" s="81" t="s">
        <v>15</v>
      </c>
      <c r="L8" s="81" t="s">
        <v>16</v>
      </c>
      <c r="M8" s="81" t="s">
        <v>20</v>
      </c>
    </row>
    <row r="9" spans="1:13" ht="20.25" customHeight="1">
      <c r="A9" s="79"/>
      <c r="B9" s="79"/>
      <c r="C9" s="79"/>
      <c r="D9" s="79"/>
      <c r="E9" s="6" t="s">
        <v>14</v>
      </c>
      <c r="F9" s="6" t="s">
        <v>21</v>
      </c>
      <c r="G9" s="6" t="s">
        <v>14</v>
      </c>
      <c r="H9" s="6" t="s">
        <v>22</v>
      </c>
      <c r="I9" s="79"/>
      <c r="J9" s="79"/>
      <c r="K9" s="79"/>
      <c r="L9" s="79"/>
      <c r="M9" s="79"/>
    </row>
    <row r="10" spans="1:13" ht="23" customHeight="1">
      <c r="A10" s="7" t="s">
        <v>23</v>
      </c>
      <c r="B10" s="8">
        <v>13813014</v>
      </c>
      <c r="C10" s="8">
        <v>60331277449</v>
      </c>
      <c r="D10" s="8">
        <v>69012580550</v>
      </c>
      <c r="E10" s="8">
        <v>5574167</v>
      </c>
      <c r="F10" s="8">
        <v>31665367379</v>
      </c>
      <c r="G10" s="8">
        <v>5854970</v>
      </c>
      <c r="H10" s="8">
        <v>26922283865</v>
      </c>
      <c r="I10" s="8">
        <v>13532211</v>
      </c>
      <c r="J10" s="11">
        <v>6220</v>
      </c>
      <c r="K10" s="8">
        <v>65074360963</v>
      </c>
      <c r="L10" s="8">
        <v>84106382955</v>
      </c>
      <c r="M10" s="9">
        <v>29.84</v>
      </c>
    </row>
    <row r="11" spans="1:13" ht="23" customHeight="1">
      <c r="A11" s="7" t="s">
        <v>24</v>
      </c>
      <c r="B11" s="8">
        <v>19144486</v>
      </c>
      <c r="C11" s="8">
        <v>36890936718</v>
      </c>
      <c r="D11" s="8">
        <v>38145092767</v>
      </c>
      <c r="E11" s="8">
        <v>2023360</v>
      </c>
      <c r="F11" s="8">
        <v>4807213895</v>
      </c>
      <c r="G11" s="8">
        <v>3326656</v>
      </c>
      <c r="H11" s="8">
        <v>6487223886</v>
      </c>
      <c r="I11" s="8">
        <v>17841190</v>
      </c>
      <c r="J11" s="11">
        <v>2747</v>
      </c>
      <c r="K11" s="8">
        <v>35210926727</v>
      </c>
      <c r="L11" s="8">
        <v>48972501525</v>
      </c>
      <c r="M11" s="9">
        <v>17.37</v>
      </c>
    </row>
    <row r="12" spans="1:13" ht="23" customHeight="1">
      <c r="A12" s="7" t="s">
        <v>25</v>
      </c>
      <c r="B12" s="8">
        <v>15044087</v>
      </c>
      <c r="C12" s="8">
        <v>37714685311</v>
      </c>
      <c r="D12" s="8">
        <v>37716927620</v>
      </c>
      <c r="E12" s="8">
        <v>7551982</v>
      </c>
      <c r="F12" s="8">
        <v>22714431446</v>
      </c>
      <c r="G12" s="8">
        <v>7644721</v>
      </c>
      <c r="H12" s="8">
        <v>19670761238</v>
      </c>
      <c r="I12" s="8">
        <v>14951348</v>
      </c>
      <c r="J12" s="11">
        <v>3336</v>
      </c>
      <c r="K12" s="8">
        <v>40758355519</v>
      </c>
      <c r="L12" s="8">
        <v>49839789882</v>
      </c>
      <c r="M12" s="9">
        <v>17.68</v>
      </c>
    </row>
    <row r="13" spans="1:13" ht="23" customHeight="1">
      <c r="A13" s="7" t="s">
        <v>26</v>
      </c>
      <c r="B13" s="8">
        <v>14337735</v>
      </c>
      <c r="C13" s="8">
        <v>13339424546</v>
      </c>
      <c r="D13" s="8">
        <v>10147055936</v>
      </c>
      <c r="E13" s="8">
        <v>0</v>
      </c>
      <c r="F13" s="8">
        <v>0</v>
      </c>
      <c r="G13" s="8">
        <v>0</v>
      </c>
      <c r="H13" s="8">
        <v>0</v>
      </c>
      <c r="I13" s="8">
        <v>14337735</v>
      </c>
      <c r="J13" s="11">
        <v>1068</v>
      </c>
      <c r="K13" s="8">
        <v>13339424546</v>
      </c>
      <c r="L13" s="8">
        <v>15177949215</v>
      </c>
      <c r="M13" s="9">
        <v>5.38</v>
      </c>
    </row>
    <row r="14" spans="1:13" ht="23" customHeight="1">
      <c r="A14" s="7" t="s">
        <v>27</v>
      </c>
      <c r="B14" s="8">
        <v>1576213</v>
      </c>
      <c r="C14" s="8">
        <v>15962145098</v>
      </c>
      <c r="D14" s="8">
        <v>16364326908</v>
      </c>
      <c r="E14" s="8">
        <v>1495413</v>
      </c>
      <c r="F14" s="8">
        <v>16168445542</v>
      </c>
      <c r="G14" s="8">
        <v>1576213</v>
      </c>
      <c r="H14" s="8">
        <v>15962145098</v>
      </c>
      <c r="I14" s="8">
        <v>1495413</v>
      </c>
      <c r="J14" s="11">
        <v>10776</v>
      </c>
      <c r="K14" s="8">
        <v>16168445542</v>
      </c>
      <c r="L14" s="8">
        <v>16111549008</v>
      </c>
      <c r="M14" s="9">
        <v>5.72</v>
      </c>
    </row>
    <row r="15" spans="1:13" ht="23" customHeight="1">
      <c r="A15" s="7" t="s">
        <v>28</v>
      </c>
      <c r="B15" s="8">
        <v>615535</v>
      </c>
      <c r="C15" s="8">
        <v>8322028700</v>
      </c>
      <c r="D15" s="8">
        <v>8534023419</v>
      </c>
      <c r="E15" s="8">
        <v>191206</v>
      </c>
      <c r="F15" s="8">
        <v>2687868457</v>
      </c>
      <c r="G15" s="8">
        <v>50037</v>
      </c>
      <c r="H15" s="8">
        <v>678066385</v>
      </c>
      <c r="I15" s="8">
        <v>756704</v>
      </c>
      <c r="J15" s="11">
        <v>14141</v>
      </c>
      <c r="K15" s="8">
        <v>10331830772</v>
      </c>
      <c r="L15" s="8">
        <v>10698544914</v>
      </c>
      <c r="M15" s="9">
        <v>3.8</v>
      </c>
    </row>
    <row r="16" spans="1:13" ht="23" customHeight="1">
      <c r="A16" s="7" t="s">
        <v>29</v>
      </c>
      <c r="B16" s="8">
        <v>837719</v>
      </c>
      <c r="C16" s="8">
        <v>15810148738</v>
      </c>
      <c r="D16" s="8">
        <v>16487406550</v>
      </c>
      <c r="E16" s="8">
        <v>0</v>
      </c>
      <c r="F16" s="8">
        <v>0</v>
      </c>
      <c r="G16" s="8">
        <v>10000</v>
      </c>
      <c r="H16" s="8">
        <v>188728544</v>
      </c>
      <c r="I16" s="8">
        <v>827719</v>
      </c>
      <c r="J16" s="11">
        <v>20098</v>
      </c>
      <c r="K16" s="8">
        <v>15621420194</v>
      </c>
      <c r="L16" s="8">
        <v>16632377310</v>
      </c>
      <c r="M16" s="9">
        <v>5.9</v>
      </c>
    </row>
    <row r="17" spans="1:13" ht="23" customHeight="1">
      <c r="A17" s="7" t="s">
        <v>30</v>
      </c>
      <c r="B17" s="8">
        <f>SUM(B10:B16)</f>
        <v>65368789</v>
      </c>
      <c r="C17" s="8">
        <f>SUM(C10:C16)</f>
        <v>188370646560</v>
      </c>
      <c r="D17" s="8">
        <f>SUM(D10:D16)</f>
        <v>196407413750</v>
      </c>
      <c r="E17" s="8">
        <f>SUM(E10:E16)</f>
        <v>16836128</v>
      </c>
      <c r="F17" s="8">
        <f t="shared" ref="F17:I17" si="0">SUM(F10:F16)</f>
        <v>78043326719</v>
      </c>
      <c r="G17" s="8">
        <f t="shared" si="0"/>
        <v>18462597</v>
      </c>
      <c r="H17" s="8">
        <f t="shared" si="0"/>
        <v>69909209016</v>
      </c>
      <c r="I17" s="8">
        <f t="shared" si="0"/>
        <v>63742320</v>
      </c>
      <c r="J17" s="7"/>
      <c r="K17" s="8">
        <f>SUM(K10:K16)</f>
        <v>196504764263</v>
      </c>
      <c r="L17" s="8">
        <f>SUM(L10:L16)</f>
        <v>241539094809</v>
      </c>
      <c r="M17" s="9">
        <f>SUM(M10:M16)</f>
        <v>85.69</v>
      </c>
    </row>
    <row r="18" spans="1:13" ht="23" customHeight="1">
      <c r="A18" s="7" t="s">
        <v>31</v>
      </c>
      <c r="B18" s="8"/>
      <c r="C18" s="9"/>
      <c r="D18" s="9"/>
      <c r="E18" s="8"/>
      <c r="F18" s="9"/>
      <c r="G18" s="8"/>
      <c r="H18" s="9"/>
      <c r="I18" s="8" t="s">
        <v>90</v>
      </c>
      <c r="J18" s="7"/>
      <c r="K18" s="9"/>
      <c r="L18" s="9"/>
      <c r="M18" s="9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93" orientation="landscape" horizontalDpi="4294967295" verticalDpi="4294967295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dimension ref="A1:M9"/>
  <sheetViews>
    <sheetView rightToLeft="1" workbookViewId="0">
      <selection activeCell="B9" sqref="B9"/>
    </sheetView>
  </sheetViews>
  <sheetFormatPr defaultColWidth="14.4375" defaultRowHeight="20.65"/>
  <cols>
    <col min="1" max="1" width="14.4375" style="13" customWidth="1"/>
    <col min="2" max="16384" width="14.4375" style="13"/>
  </cols>
  <sheetData>
    <row r="1" spans="1:13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>
      <c r="A2" s="77" t="s">
        <v>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>
      <c r="A3" s="77" t="s">
        <v>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12" customFormat="1" ht="16.149999999999999" customHeight="1">
      <c r="A4" s="85" t="s">
        <v>32</v>
      </c>
      <c r="B4" s="85"/>
      <c r="C4" s="85"/>
      <c r="D4" s="85"/>
      <c r="E4" s="85"/>
    </row>
    <row r="5" spans="1:13">
      <c r="A5" s="14"/>
      <c r="B5" s="15"/>
      <c r="C5" s="15"/>
      <c r="D5" s="15"/>
      <c r="E5" s="15"/>
    </row>
    <row r="6" spans="1:13">
      <c r="A6" s="14"/>
      <c r="B6" s="84" t="s">
        <v>10</v>
      </c>
      <c r="C6" s="84"/>
      <c r="D6" s="84"/>
      <c r="E6" s="84"/>
      <c r="F6" s="84" t="s">
        <v>12</v>
      </c>
      <c r="G6" s="84"/>
      <c r="H6" s="84"/>
      <c r="I6" s="84"/>
    </row>
    <row r="7" spans="1:13">
      <c r="A7" s="16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34</v>
      </c>
      <c r="G7" s="16" t="s">
        <v>35</v>
      </c>
      <c r="H7" s="16" t="s">
        <v>36</v>
      </c>
      <c r="I7" s="16" t="s">
        <v>37</v>
      </c>
    </row>
    <row r="8" spans="1:13">
      <c r="A8" s="17"/>
      <c r="B8" s="18"/>
      <c r="C8" s="18"/>
      <c r="D8" s="17"/>
      <c r="E8" s="18"/>
      <c r="F8" s="18"/>
      <c r="G8" s="18"/>
      <c r="H8" s="17"/>
      <c r="I8" s="18"/>
    </row>
    <row r="9" spans="1:13">
      <c r="A9" s="17"/>
      <c r="B9" s="18"/>
      <c r="C9" s="18"/>
      <c r="D9" s="18"/>
      <c r="E9" s="18"/>
      <c r="F9" s="18"/>
      <c r="G9" s="18"/>
      <c r="H9" s="18"/>
      <c r="I9" s="18"/>
    </row>
  </sheetData>
  <mergeCells count="6">
    <mergeCell ref="B6:E6"/>
    <mergeCell ref="F6:I6"/>
    <mergeCell ref="A4:E4"/>
    <mergeCell ref="A1:M1"/>
    <mergeCell ref="A2:M2"/>
    <mergeCell ref="A3:M3"/>
  </mergeCells>
  <pageMargins left="0.7" right="0.7" top="0.75" bottom="0.75" header="0.3" footer="0.3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"/>
  <sheetViews>
    <sheetView rightToLeft="1" zoomScaleNormal="100" zoomScaleSheetLayoutView="106" workbookViewId="0">
      <selection activeCell="I10" sqref="I10"/>
    </sheetView>
  </sheetViews>
  <sheetFormatPr defaultColWidth="9" defaultRowHeight="20.65"/>
  <cols>
    <col min="1" max="19" width="13" style="13" customWidth="1"/>
    <col min="20" max="20" width="9" style="19" customWidth="1"/>
    <col min="21" max="16384" width="9" style="19"/>
  </cols>
  <sheetData>
    <row r="1" spans="1:19">
      <c r="A1" s="76" t="s">
        <v>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>
      <c r="A2" s="76" t="s">
        <v>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>
      <c r="A3" s="76" t="s">
        <v>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>
      <c r="A4" s="75" t="s">
        <v>38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6" spans="1:19" ht="18" customHeight="1">
      <c r="A6" s="87" t="s">
        <v>39</v>
      </c>
      <c r="B6" s="87"/>
      <c r="C6" s="87"/>
      <c r="D6" s="87"/>
      <c r="E6" s="87"/>
      <c r="F6" s="87"/>
      <c r="G6" s="87"/>
      <c r="H6" s="87" t="s">
        <v>10</v>
      </c>
      <c r="I6" s="87"/>
      <c r="J6" s="87"/>
      <c r="K6" s="89" t="s">
        <v>11</v>
      </c>
      <c r="L6" s="89"/>
      <c r="M6" s="89"/>
      <c r="N6" s="89"/>
      <c r="O6" s="87" t="s">
        <v>12</v>
      </c>
      <c r="P6" s="87"/>
      <c r="Q6" s="87"/>
      <c r="R6" s="87"/>
      <c r="S6" s="87"/>
    </row>
    <row r="7" spans="1:19" ht="26.25" customHeight="1">
      <c r="A7" s="90" t="s">
        <v>40</v>
      </c>
      <c r="B7" s="88" t="s">
        <v>41</v>
      </c>
      <c r="C7" s="76" t="s">
        <v>42</v>
      </c>
      <c r="D7" s="86" t="s">
        <v>43</v>
      </c>
      <c r="E7" s="88" t="s">
        <v>44</v>
      </c>
      <c r="F7" s="76" t="s">
        <v>45</v>
      </c>
      <c r="G7" s="76" t="s">
        <v>46</v>
      </c>
      <c r="H7" s="86" t="s">
        <v>14</v>
      </c>
      <c r="I7" s="86" t="s">
        <v>15</v>
      </c>
      <c r="J7" s="86" t="s">
        <v>16</v>
      </c>
      <c r="K7" s="76" t="s">
        <v>17</v>
      </c>
      <c r="L7" s="76"/>
      <c r="M7" s="76" t="s">
        <v>18</v>
      </c>
      <c r="N7" s="76"/>
      <c r="O7" s="86" t="s">
        <v>14</v>
      </c>
      <c r="P7" s="86" t="s">
        <v>47</v>
      </c>
      <c r="Q7" s="86" t="s">
        <v>15</v>
      </c>
      <c r="R7" s="86" t="s">
        <v>16</v>
      </c>
      <c r="S7" s="86" t="s">
        <v>48</v>
      </c>
    </row>
    <row r="8" spans="1:19" s="13" customFormat="1" ht="40.5" customHeight="1">
      <c r="A8" s="87"/>
      <c r="B8" s="89"/>
      <c r="C8" s="89"/>
      <c r="D8" s="87"/>
      <c r="E8" s="89"/>
      <c r="F8" s="89"/>
      <c r="G8" s="89"/>
      <c r="H8" s="87"/>
      <c r="I8" s="87"/>
      <c r="J8" s="87"/>
      <c r="K8" s="20" t="s">
        <v>14</v>
      </c>
      <c r="L8" s="20" t="s">
        <v>21</v>
      </c>
      <c r="M8" s="20" t="s">
        <v>14</v>
      </c>
      <c r="N8" s="20" t="s">
        <v>22</v>
      </c>
      <c r="O8" s="87"/>
      <c r="P8" s="87"/>
      <c r="Q8" s="87"/>
      <c r="R8" s="87"/>
      <c r="S8" s="87"/>
    </row>
    <row r="9" spans="1:19" ht="23" customHeight="1">
      <c r="A9" s="21" t="s">
        <v>30</v>
      </c>
      <c r="B9" s="21"/>
      <c r="C9" s="21"/>
      <c r="F9" s="21"/>
      <c r="G9" s="21"/>
      <c r="H9" s="22">
        <v>0</v>
      </c>
      <c r="I9" s="23">
        <v>0</v>
      </c>
      <c r="J9" s="23">
        <v>0</v>
      </c>
      <c r="K9" s="22">
        <v>0</v>
      </c>
      <c r="L9" s="23">
        <v>0</v>
      </c>
      <c r="M9" s="22">
        <v>0</v>
      </c>
      <c r="N9" s="23">
        <v>0</v>
      </c>
      <c r="O9" s="22">
        <v>0</v>
      </c>
      <c r="P9" s="21"/>
      <c r="Q9" s="23">
        <v>0</v>
      </c>
      <c r="R9" s="23">
        <v>0</v>
      </c>
      <c r="S9" s="23">
        <v>0</v>
      </c>
    </row>
    <row r="10" spans="1:19" ht="23" customHeight="1">
      <c r="A10" s="24" t="s">
        <v>31</v>
      </c>
      <c r="B10" s="25"/>
      <c r="C10" s="25"/>
      <c r="D10" s="18"/>
      <c r="E10" s="18"/>
      <c r="F10" s="25"/>
      <c r="G10" s="25"/>
      <c r="H10" s="26"/>
      <c r="I10" s="27"/>
      <c r="J10" s="27"/>
      <c r="K10" s="26"/>
      <c r="L10" s="27"/>
      <c r="M10" s="26"/>
      <c r="N10" s="27"/>
      <c r="O10" s="26"/>
      <c r="P10" s="25"/>
      <c r="Q10" s="27"/>
      <c r="R10" s="27"/>
      <c r="S10" s="27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dimension ref="A1:J11"/>
  <sheetViews>
    <sheetView rightToLeft="1" workbookViewId="0">
      <selection sqref="A1:J1"/>
    </sheetView>
  </sheetViews>
  <sheetFormatPr defaultRowHeight="20.65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28" customWidth="1"/>
    <col min="11" max="16384" width="9" style="28"/>
  </cols>
  <sheetData>
    <row r="1" spans="1:10">
      <c r="A1" s="76" t="s">
        <v>1</v>
      </c>
      <c r="B1" s="76"/>
      <c r="C1" s="76"/>
      <c r="D1" s="76"/>
      <c r="E1" s="76"/>
      <c r="F1" s="76"/>
      <c r="G1" s="76"/>
      <c r="H1" s="97"/>
      <c r="I1" s="97"/>
      <c r="J1" s="97"/>
    </row>
    <row r="2" spans="1:10">
      <c r="A2" s="76" t="s">
        <v>6</v>
      </c>
      <c r="B2" s="76"/>
      <c r="C2" s="76"/>
      <c r="D2" s="76"/>
      <c r="E2" s="76"/>
      <c r="F2" s="76"/>
      <c r="G2" s="76"/>
      <c r="H2" s="97"/>
      <c r="I2" s="97"/>
      <c r="J2" s="97"/>
    </row>
    <row r="3" spans="1:10">
      <c r="A3" s="76" t="s">
        <v>7</v>
      </c>
      <c r="B3" s="76"/>
      <c r="C3" s="76"/>
      <c r="D3" s="76"/>
      <c r="E3" s="76"/>
      <c r="F3" s="76"/>
      <c r="G3" s="76"/>
      <c r="H3" s="97"/>
      <c r="I3" s="97"/>
      <c r="J3" s="97"/>
    </row>
    <row r="4" spans="1:10">
      <c r="A4" s="98" t="s">
        <v>49</v>
      </c>
      <c r="B4" s="98"/>
      <c r="C4" s="98"/>
      <c r="D4" s="98"/>
      <c r="E4" s="98"/>
      <c r="F4" s="98"/>
      <c r="G4" s="98"/>
    </row>
    <row r="5" spans="1:10">
      <c r="A5" s="98" t="s">
        <v>50</v>
      </c>
      <c r="B5" s="98"/>
      <c r="C5" s="98"/>
      <c r="D5" s="98"/>
      <c r="E5" s="98"/>
      <c r="F5" s="98"/>
      <c r="G5" s="98"/>
    </row>
    <row r="6" spans="1:10">
      <c r="B6" s="96" t="s">
        <v>51</v>
      </c>
      <c r="C6" s="96"/>
      <c r="D6" s="96"/>
      <c r="E6" s="96"/>
      <c r="F6" s="96"/>
      <c r="G6" s="96"/>
      <c r="H6" s="96"/>
      <c r="I6" s="96"/>
      <c r="J6" s="96"/>
    </row>
    <row r="7" spans="1:10" ht="14.45" customHeight="1">
      <c r="A7" s="90" t="s">
        <v>52</v>
      </c>
      <c r="B7" s="76" t="s">
        <v>14</v>
      </c>
      <c r="C7" s="92" t="s">
        <v>53</v>
      </c>
      <c r="D7" s="92" t="s">
        <v>54</v>
      </c>
      <c r="E7" s="92" t="s">
        <v>55</v>
      </c>
      <c r="F7" s="94" t="s">
        <v>56</v>
      </c>
      <c r="G7" s="92" t="s">
        <v>57</v>
      </c>
      <c r="H7" s="92"/>
      <c r="I7" s="92"/>
      <c r="J7" s="92"/>
    </row>
    <row r="8" spans="1:10" ht="27" customHeight="1">
      <c r="A8" s="87"/>
      <c r="B8" s="89"/>
      <c r="C8" s="93"/>
      <c r="D8" s="93"/>
      <c r="E8" s="93"/>
      <c r="F8" s="93"/>
      <c r="G8" s="93"/>
      <c r="H8" s="93"/>
      <c r="I8" s="93"/>
      <c r="J8" s="93"/>
    </row>
    <row r="9" spans="1:10" ht="23" customHeight="1">
      <c r="A9" s="21" t="s">
        <v>30</v>
      </c>
      <c r="B9" s="22">
        <v>0</v>
      </c>
      <c r="C9" s="23">
        <v>0</v>
      </c>
      <c r="D9" s="23"/>
      <c r="E9" s="23"/>
      <c r="F9" s="23">
        <v>0</v>
      </c>
      <c r="G9" s="21"/>
    </row>
    <row r="10" spans="1:10" ht="23" customHeight="1">
      <c r="A10" s="25" t="s">
        <v>31</v>
      </c>
      <c r="B10" s="22"/>
      <c r="C10" s="30"/>
      <c r="D10" s="30"/>
      <c r="E10" s="31"/>
      <c r="F10" s="30"/>
      <c r="G10" s="95"/>
      <c r="H10" s="91"/>
      <c r="I10" s="91"/>
      <c r="J10" s="91"/>
    </row>
    <row r="11" spans="1:10">
      <c r="C11" s="17"/>
      <c r="E11" s="32"/>
      <c r="F11" s="33"/>
      <c r="G11" s="91"/>
      <c r="H11" s="91"/>
      <c r="I11" s="91"/>
      <c r="J11" s="91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98A4-33E7-448D-9574-D5631D6AED55}">
  <sheetPr>
    <pageSetUpPr fitToPage="1"/>
  </sheetPr>
  <dimension ref="A1:P18"/>
  <sheetViews>
    <sheetView rightToLeft="1" workbookViewId="0">
      <selection activeCell="D22" sqref="D22"/>
    </sheetView>
  </sheetViews>
  <sheetFormatPr defaultColWidth="9" defaultRowHeight="19.5"/>
  <cols>
    <col min="1" max="1" width="18.375" style="34" customWidth="1"/>
    <col min="2" max="6" width="13" style="34" customWidth="1"/>
    <col min="7" max="7" width="13.9375" style="34" customWidth="1"/>
    <col min="8" max="8" width="13.9375" style="34" bestFit="1" customWidth="1"/>
    <col min="9" max="16" width="13" style="34" customWidth="1"/>
    <col min="17" max="17" width="9" style="34" customWidth="1"/>
    <col min="18" max="16384" width="9" style="34"/>
  </cols>
  <sheetData>
    <row r="1" spans="1:16" ht="18.600000000000001" customHeight="1">
      <c r="A1" s="76" t="s">
        <v>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ht="16.899999999999999" customHeight="1">
      <c r="A2" s="76" t="s">
        <v>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6.899999999999999" customHeight="1">
      <c r="A3" s="76" t="s">
        <v>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ht="16.899999999999999" customHeight="1">
      <c r="A4" s="75" t="s">
        <v>58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21.6" customHeight="1">
      <c r="A5" s="17"/>
      <c r="B5" s="93"/>
      <c r="C5" s="93"/>
      <c r="D5" s="35"/>
      <c r="E5" s="35"/>
      <c r="F5" s="93" t="s">
        <v>10</v>
      </c>
      <c r="G5" s="93"/>
      <c r="H5" s="93"/>
      <c r="I5" s="89" t="s">
        <v>11</v>
      </c>
      <c r="J5" s="89"/>
      <c r="K5" s="89"/>
      <c r="L5" s="89"/>
      <c r="M5" s="93" t="s">
        <v>12</v>
      </c>
      <c r="N5" s="93"/>
      <c r="O5" s="93"/>
      <c r="P5" s="93"/>
    </row>
    <row r="6" spans="1:16" ht="16.899999999999999" customHeight="1">
      <c r="A6" s="92" t="s">
        <v>59</v>
      </c>
      <c r="B6" s="101" t="s">
        <v>44</v>
      </c>
      <c r="C6" s="99" t="s">
        <v>60</v>
      </c>
      <c r="D6" s="99" t="s">
        <v>61</v>
      </c>
      <c r="E6" s="99" t="s">
        <v>42</v>
      </c>
      <c r="F6" s="90" t="s">
        <v>14</v>
      </c>
      <c r="G6" s="92" t="s">
        <v>15</v>
      </c>
      <c r="H6" s="17" t="s">
        <v>62</v>
      </c>
      <c r="I6" s="76" t="s">
        <v>17</v>
      </c>
      <c r="J6" s="76"/>
      <c r="K6" s="76" t="s">
        <v>18</v>
      </c>
      <c r="L6" s="76"/>
      <c r="M6" s="86" t="s">
        <v>14</v>
      </c>
      <c r="N6" s="94" t="s">
        <v>15</v>
      </c>
      <c r="O6" s="17" t="s">
        <v>62</v>
      </c>
      <c r="P6" s="17" t="s">
        <v>63</v>
      </c>
    </row>
    <row r="7" spans="1:16" ht="20.65">
      <c r="A7" s="93"/>
      <c r="B7" s="100"/>
      <c r="C7" s="100"/>
      <c r="D7" s="100"/>
      <c r="E7" s="100"/>
      <c r="F7" s="87"/>
      <c r="G7" s="93"/>
      <c r="H7" s="35" t="s">
        <v>64</v>
      </c>
      <c r="I7" s="20" t="s">
        <v>14</v>
      </c>
      <c r="J7" s="20" t="s">
        <v>15</v>
      </c>
      <c r="K7" s="20" t="s">
        <v>14</v>
      </c>
      <c r="L7" s="20" t="s">
        <v>22</v>
      </c>
      <c r="M7" s="87"/>
      <c r="N7" s="93"/>
      <c r="O7" s="35" t="s">
        <v>64</v>
      </c>
      <c r="P7" s="35" t="s">
        <v>65</v>
      </c>
    </row>
    <row r="8" spans="1:16" ht="23" customHeight="1">
      <c r="A8" s="36"/>
      <c r="B8" s="14"/>
      <c r="C8" s="37"/>
      <c r="D8" s="37"/>
      <c r="E8" s="36"/>
      <c r="F8" s="38"/>
      <c r="G8" s="38"/>
      <c r="H8" s="38"/>
      <c r="I8" s="38"/>
      <c r="J8" s="38"/>
      <c r="K8" s="38"/>
      <c r="L8" s="38"/>
      <c r="M8" s="38"/>
      <c r="N8" s="37"/>
      <c r="O8" s="37"/>
      <c r="P8" s="37"/>
    </row>
    <row r="9" spans="1:16" ht="23" customHeight="1">
      <c r="A9" s="36"/>
      <c r="B9" s="14"/>
      <c r="C9" s="37"/>
      <c r="D9" s="37"/>
      <c r="E9" s="36"/>
      <c r="F9" s="38"/>
      <c r="G9" s="38"/>
      <c r="H9" s="38"/>
      <c r="I9" s="38"/>
      <c r="J9" s="38"/>
      <c r="K9" s="38"/>
      <c r="L9" s="38"/>
      <c r="M9" s="38"/>
      <c r="N9" s="37"/>
      <c r="O9" s="37"/>
      <c r="P9" s="37"/>
    </row>
    <row r="10" spans="1:16" ht="23" customHeight="1">
      <c r="A10" s="39" t="s">
        <v>31</v>
      </c>
      <c r="B10" s="18"/>
      <c r="C10" s="27"/>
      <c r="D10" s="27"/>
      <c r="E10" s="25"/>
      <c r="F10" s="26"/>
      <c r="G10" s="27"/>
      <c r="H10" s="40"/>
      <c r="I10" s="41"/>
      <c r="J10" s="41"/>
      <c r="K10" s="41"/>
      <c r="L10" s="41"/>
      <c r="M10" s="26"/>
      <c r="N10" s="27"/>
      <c r="O10" s="40"/>
      <c r="P10" s="40"/>
    </row>
    <row r="11" spans="1:16" ht="16.899999999999999" customHeight="1">
      <c r="A11" s="42"/>
      <c r="B11" s="18"/>
      <c r="C11" s="18"/>
      <c r="D11" s="18"/>
      <c r="E11" s="18"/>
      <c r="F11" s="18"/>
      <c r="G11" s="18"/>
      <c r="H11" s="18"/>
      <c r="I11" s="43"/>
      <c r="J11" s="43"/>
      <c r="K11" s="43"/>
      <c r="L11" s="43"/>
      <c r="M11" s="18"/>
      <c r="N11" s="18"/>
      <c r="O11" s="18"/>
      <c r="P11" s="18"/>
    </row>
    <row r="12" spans="1:16" ht="16.899999999999999" customHeight="1">
      <c r="A12" s="42"/>
      <c r="B12" s="42"/>
      <c r="C12" s="42"/>
      <c r="D12" s="42"/>
      <c r="E12" s="42"/>
      <c r="F12" s="18"/>
      <c r="G12" s="18"/>
      <c r="H12" s="17"/>
      <c r="I12" s="18"/>
      <c r="J12" s="18"/>
      <c r="K12" s="18"/>
      <c r="L12" s="18"/>
      <c r="M12" s="18"/>
      <c r="N12" s="18"/>
      <c r="O12" s="17"/>
      <c r="P12" s="17"/>
    </row>
    <row r="13" spans="1:16" ht="16.899999999999999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6" ht="16.899999999999999" customHeight="1"/>
    <row r="15" spans="1:16" ht="16.899999999999999" customHeight="1"/>
    <row r="16" spans="1:16" ht="16.899999999999999" customHeight="1"/>
    <row r="17" ht="16.899999999999999" customHeight="1"/>
    <row r="18" ht="16.899999999999999" customHeight="1"/>
  </sheetData>
  <mergeCells count="19"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</mergeCells>
  <pageMargins left="0.7" right="0.7" top="0.75" bottom="0.75" header="0.3" footer="0.3"/>
  <pageSetup paperSize="9" scale="69" fitToHeight="0" orientation="portrait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rightToLeft="1" zoomScaleNormal="100" zoomScaleSheetLayoutView="106" workbookViewId="0">
      <selection activeCell="I9" sqref="I9"/>
    </sheetView>
  </sheetViews>
  <sheetFormatPr defaultColWidth="9" defaultRowHeight="20.65"/>
  <cols>
    <col min="1" max="1" width="19" style="29" customWidth="1"/>
    <col min="2" max="2" width="18.875" style="29" customWidth="1"/>
    <col min="3" max="3" width="16.375" style="29" customWidth="1"/>
    <col min="4" max="4" width="13.4375" style="29" customWidth="1"/>
    <col min="5" max="5" width="15.75" style="29" customWidth="1"/>
    <col min="6" max="7" width="14.3125" style="29" customWidth="1"/>
    <col min="8" max="8" width="15.1875" style="29" customWidth="1"/>
    <col min="9" max="10" width="13" style="29" customWidth="1"/>
    <col min="11" max="11" width="9" style="28" customWidth="1"/>
    <col min="12" max="16384" width="9" style="28"/>
  </cols>
  <sheetData>
    <row r="1" spans="1:10">
      <c r="A1" s="76" t="s">
        <v>1</v>
      </c>
      <c r="B1" s="76"/>
      <c r="C1" s="76"/>
      <c r="D1" s="76"/>
      <c r="E1" s="76"/>
      <c r="F1" s="76"/>
      <c r="G1" s="76"/>
      <c r="H1" s="76"/>
      <c r="I1" s="76"/>
    </row>
    <row r="2" spans="1:10">
      <c r="A2" s="76" t="s">
        <v>6</v>
      </c>
      <c r="B2" s="76"/>
      <c r="C2" s="76"/>
      <c r="D2" s="76"/>
      <c r="E2" s="76"/>
      <c r="F2" s="76"/>
      <c r="G2" s="76"/>
      <c r="H2" s="76"/>
      <c r="I2" s="76"/>
    </row>
    <row r="3" spans="1:10">
      <c r="A3" s="76" t="s">
        <v>7</v>
      </c>
      <c r="B3" s="76"/>
      <c r="C3" s="76"/>
      <c r="D3" s="76"/>
      <c r="E3" s="76"/>
      <c r="F3" s="76"/>
      <c r="G3" s="76"/>
      <c r="H3" s="76"/>
      <c r="I3" s="76"/>
    </row>
    <row r="4" spans="1:10">
      <c r="A4" s="75" t="s">
        <v>66</v>
      </c>
      <c r="B4" s="75"/>
      <c r="C4" s="75"/>
      <c r="D4" s="75"/>
      <c r="E4" s="75"/>
      <c r="F4" s="75"/>
      <c r="G4" s="75"/>
      <c r="H4" s="75"/>
      <c r="I4" s="75"/>
    </row>
    <row r="5" spans="1:10">
      <c r="B5" s="44"/>
      <c r="C5" s="44"/>
      <c r="D5" s="44"/>
      <c r="E5" s="44"/>
      <c r="F5" s="44"/>
      <c r="G5" s="44"/>
      <c r="H5" s="44"/>
    </row>
    <row r="6" spans="1:10" ht="18.75" customHeight="1">
      <c r="A6" s="18"/>
      <c r="B6" s="87" t="s">
        <v>67</v>
      </c>
      <c r="C6" s="87"/>
      <c r="D6" s="87"/>
      <c r="E6" s="87"/>
      <c r="F6" s="45" t="s">
        <v>10</v>
      </c>
      <c r="G6" s="89" t="s">
        <v>11</v>
      </c>
      <c r="H6" s="89"/>
      <c r="I6" s="103" t="s">
        <v>12</v>
      </c>
      <c r="J6" s="103"/>
    </row>
    <row r="7" spans="1:10" ht="31.9" customHeight="1">
      <c r="A7" s="46" t="s">
        <v>68</v>
      </c>
      <c r="B7" s="47" t="s">
        <v>69</v>
      </c>
      <c r="C7" s="47" t="s">
        <v>70</v>
      </c>
      <c r="D7" s="47" t="s">
        <v>71</v>
      </c>
      <c r="E7" s="47" t="s">
        <v>60</v>
      </c>
      <c r="F7" s="48" t="s">
        <v>72</v>
      </c>
      <c r="G7" s="47" t="s">
        <v>73</v>
      </c>
      <c r="H7" s="47" t="s">
        <v>74</v>
      </c>
      <c r="I7" s="49" t="s">
        <v>72</v>
      </c>
      <c r="J7" s="49" t="s">
        <v>63</v>
      </c>
    </row>
    <row r="8" spans="1:10" ht="23" customHeight="1">
      <c r="A8" s="21" t="s">
        <v>84</v>
      </c>
      <c r="B8" s="66">
        <v>8644038818902</v>
      </c>
      <c r="C8" s="21" t="s">
        <v>85</v>
      </c>
      <c r="D8" s="21" t="s">
        <v>149</v>
      </c>
      <c r="E8" s="21" t="s">
        <v>78</v>
      </c>
      <c r="F8" s="22">
        <v>80000</v>
      </c>
      <c r="G8" s="22">
        <v>1579204646</v>
      </c>
      <c r="H8" s="22">
        <v>1579209322</v>
      </c>
      <c r="I8" s="22">
        <v>75324</v>
      </c>
      <c r="J8" s="23">
        <v>0</v>
      </c>
    </row>
    <row r="9" spans="1:10" ht="23" customHeight="1">
      <c r="A9" s="21" t="s">
        <v>86</v>
      </c>
      <c r="B9" s="66" t="s">
        <v>87</v>
      </c>
      <c r="C9" s="21" t="s">
        <v>85</v>
      </c>
      <c r="D9" s="21" t="s">
        <v>150</v>
      </c>
      <c r="E9" s="21" t="s">
        <v>78</v>
      </c>
      <c r="F9" s="22">
        <v>439712746</v>
      </c>
      <c r="G9" s="22">
        <v>42676245406</v>
      </c>
      <c r="H9" s="22">
        <v>42945863817</v>
      </c>
      <c r="I9" s="22">
        <v>170094335</v>
      </c>
      <c r="J9" s="23">
        <v>0.06</v>
      </c>
    </row>
    <row r="10" spans="1:10" ht="23" customHeight="1">
      <c r="A10" s="21" t="s">
        <v>88</v>
      </c>
      <c r="B10" s="66" t="s">
        <v>89</v>
      </c>
      <c r="C10" s="21" t="s">
        <v>85</v>
      </c>
      <c r="D10" s="21" t="s">
        <v>151</v>
      </c>
      <c r="E10" s="21" t="s">
        <v>78</v>
      </c>
      <c r="F10" s="22">
        <v>17382</v>
      </c>
      <c r="G10" s="22">
        <v>61378666</v>
      </c>
      <c r="H10" s="22">
        <v>61323666</v>
      </c>
      <c r="I10" s="22">
        <v>72382</v>
      </c>
      <c r="J10" s="23">
        <v>0</v>
      </c>
    </row>
    <row r="11" spans="1:10" ht="23" customHeight="1">
      <c r="A11" s="21" t="s">
        <v>75</v>
      </c>
      <c r="B11" s="66" t="s">
        <v>76</v>
      </c>
      <c r="C11" s="21" t="s">
        <v>77</v>
      </c>
      <c r="D11" s="21" t="s">
        <v>152</v>
      </c>
      <c r="E11" s="67">
        <v>0.215</v>
      </c>
      <c r="F11" s="22">
        <v>10000000000</v>
      </c>
      <c r="G11" s="22">
        <v>0</v>
      </c>
      <c r="H11" s="22">
        <v>10000000000</v>
      </c>
      <c r="I11" s="22">
        <v>0</v>
      </c>
      <c r="J11" s="23">
        <v>0</v>
      </c>
    </row>
    <row r="12" spans="1:10" ht="23" customHeight="1">
      <c r="A12" s="21" t="s">
        <v>79</v>
      </c>
      <c r="B12" s="66" t="s">
        <v>80</v>
      </c>
      <c r="C12" s="21" t="s">
        <v>77</v>
      </c>
      <c r="D12" s="21" t="s">
        <v>152</v>
      </c>
      <c r="E12" s="67">
        <v>0.215</v>
      </c>
      <c r="F12" s="22">
        <v>14588000000</v>
      </c>
      <c r="G12" s="22">
        <v>0</v>
      </c>
      <c r="H12" s="22">
        <v>14588000000</v>
      </c>
      <c r="I12" s="22">
        <v>0</v>
      </c>
      <c r="J12" s="23">
        <v>0</v>
      </c>
    </row>
    <row r="13" spans="1:10" ht="23" customHeight="1">
      <c r="A13" s="21" t="s">
        <v>147</v>
      </c>
      <c r="B13" s="66">
        <v>864311238818901</v>
      </c>
      <c r="C13" s="21" t="s">
        <v>77</v>
      </c>
      <c r="D13" s="21" t="s">
        <v>148</v>
      </c>
      <c r="E13" s="68">
        <v>0.2</v>
      </c>
      <c r="F13" s="22">
        <v>2000000000</v>
      </c>
      <c r="G13" s="22"/>
      <c r="H13" s="22">
        <v>2000000000</v>
      </c>
      <c r="I13" s="22">
        <v>0</v>
      </c>
      <c r="J13" s="23"/>
    </row>
    <row r="14" spans="1:10" ht="23" customHeight="1">
      <c r="A14" s="21" t="s">
        <v>81</v>
      </c>
      <c r="B14" s="66" t="s">
        <v>82</v>
      </c>
      <c r="C14" s="21" t="s">
        <v>83</v>
      </c>
      <c r="D14" s="21" t="s">
        <v>148</v>
      </c>
      <c r="E14" s="21" t="s">
        <v>78</v>
      </c>
      <c r="F14" s="22">
        <v>492383378</v>
      </c>
      <c r="G14" s="22">
        <v>49568721753</v>
      </c>
      <c r="H14" s="22">
        <v>50061005131</v>
      </c>
      <c r="I14" s="22">
        <v>100000</v>
      </c>
      <c r="J14" s="23">
        <v>0</v>
      </c>
    </row>
    <row r="15" spans="1:10" ht="23" customHeight="1">
      <c r="A15" s="21" t="s">
        <v>30</v>
      </c>
      <c r="B15" s="21"/>
      <c r="C15" s="21"/>
      <c r="D15" s="21"/>
      <c r="E15" s="21"/>
      <c r="F15" s="22">
        <f>SUM(F8:F14)</f>
        <v>27520193506</v>
      </c>
      <c r="G15" s="22">
        <f>SUM(G8:G14)</f>
        <v>93885550471</v>
      </c>
      <c r="H15" s="22">
        <f>SUM(H8:H14)</f>
        <v>121235401936</v>
      </c>
      <c r="I15" s="22">
        <f>SUM(I8:I14)</f>
        <v>170342041</v>
      </c>
      <c r="J15" s="23">
        <f t="shared" ref="J15" si="0">SUM(J8:J14)</f>
        <v>0.06</v>
      </c>
    </row>
    <row r="16" spans="1:10" ht="23" customHeight="1">
      <c r="A16" s="25" t="s">
        <v>31</v>
      </c>
      <c r="B16" s="25"/>
      <c r="C16" s="25"/>
      <c r="D16" s="25"/>
      <c r="E16" s="25"/>
      <c r="F16" s="27"/>
      <c r="G16" s="102"/>
      <c r="H16" s="102"/>
      <c r="I16" s="27"/>
      <c r="J16" s="23"/>
    </row>
    <row r="20" spans="3:3">
      <c r="C20" s="29" t="s">
        <v>90</v>
      </c>
    </row>
  </sheetData>
  <mergeCells count="8">
    <mergeCell ref="G16:H16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"/>
  <sheetViews>
    <sheetView rightToLeft="1" topLeftCell="B1" zoomScale="106" zoomScaleNormal="106" workbookViewId="0">
      <selection activeCell="D8" sqref="D8"/>
    </sheetView>
  </sheetViews>
  <sheetFormatPr defaultColWidth="13" defaultRowHeight="20.65"/>
  <cols>
    <col min="1" max="1" width="16.75" style="29" customWidth="1"/>
    <col min="2" max="2" width="13.25" style="29" customWidth="1"/>
    <col min="3" max="3" width="22.1875" style="29" customWidth="1"/>
    <col min="4" max="4" width="15.375" style="29" customWidth="1"/>
    <col min="5" max="5" width="14.9375" style="29" customWidth="1"/>
    <col min="6" max="6" width="13" style="29" customWidth="1"/>
    <col min="7" max="7" width="16.25" style="29" customWidth="1"/>
    <col min="8" max="8" width="14.9375" style="29" customWidth="1"/>
    <col min="9" max="9" width="13" style="29" customWidth="1"/>
    <col min="10" max="10" width="16.25" style="29" customWidth="1"/>
    <col min="11" max="14" width="13" style="29" customWidth="1"/>
    <col min="15" max="16384" width="13" style="29"/>
  </cols>
  <sheetData>
    <row r="1" spans="1:13">
      <c r="A1" s="76" t="s">
        <v>1</v>
      </c>
      <c r="B1" s="76"/>
      <c r="C1" s="76"/>
      <c r="D1" s="76"/>
      <c r="E1" s="76"/>
      <c r="F1" s="76"/>
      <c r="G1" s="76"/>
      <c r="H1" s="76"/>
      <c r="I1" s="76"/>
      <c r="J1" s="76"/>
    </row>
    <row r="2" spans="1:13">
      <c r="A2" s="76" t="s">
        <v>91</v>
      </c>
      <c r="B2" s="76"/>
      <c r="C2" s="76"/>
      <c r="D2" s="76"/>
      <c r="E2" s="76"/>
      <c r="F2" s="76"/>
      <c r="G2" s="76"/>
      <c r="H2" s="76"/>
      <c r="I2" s="76"/>
      <c r="J2" s="76"/>
    </row>
    <row r="3" spans="1:13">
      <c r="A3" s="76" t="s">
        <v>7</v>
      </c>
      <c r="B3" s="76"/>
      <c r="C3" s="76"/>
      <c r="D3" s="76"/>
      <c r="E3" s="76"/>
      <c r="F3" s="76"/>
      <c r="G3" s="76"/>
      <c r="H3" s="76"/>
      <c r="I3" s="76"/>
      <c r="J3" s="76"/>
    </row>
    <row r="4" spans="1:13">
      <c r="A4" s="75" t="s">
        <v>105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6.5" customHeight="1">
      <c r="B5" s="89" t="s">
        <v>106</v>
      </c>
      <c r="C5" s="89"/>
      <c r="D5" s="89"/>
      <c r="E5" s="104" t="s">
        <v>107</v>
      </c>
      <c r="F5" s="104"/>
      <c r="G5" s="104"/>
      <c r="H5" s="104" t="s">
        <v>108</v>
      </c>
      <c r="I5" s="104"/>
      <c r="J5" s="104"/>
      <c r="K5" s="54"/>
      <c r="L5" s="54"/>
      <c r="M5" s="54"/>
    </row>
    <row r="6" spans="1:13" s="13" customFormat="1" ht="47.25" customHeight="1">
      <c r="A6" s="20" t="s">
        <v>33</v>
      </c>
      <c r="B6" s="20" t="s">
        <v>109</v>
      </c>
      <c r="C6" s="20" t="s">
        <v>110</v>
      </c>
      <c r="D6" s="20" t="s">
        <v>111</v>
      </c>
      <c r="E6" s="20" t="s">
        <v>112</v>
      </c>
      <c r="F6" s="20" t="s">
        <v>113</v>
      </c>
      <c r="G6" s="20" t="s">
        <v>114</v>
      </c>
      <c r="H6" s="20" t="s">
        <v>112</v>
      </c>
      <c r="I6" s="20" t="s">
        <v>113</v>
      </c>
      <c r="J6" s="20" t="s">
        <v>114</v>
      </c>
    </row>
    <row r="7" spans="1:13" ht="23" customHeight="1">
      <c r="A7" s="21" t="s">
        <v>25</v>
      </c>
      <c r="B7" s="13" t="s">
        <v>115</v>
      </c>
      <c r="C7" s="22">
        <v>13812420</v>
      </c>
      <c r="D7" s="22">
        <v>50</v>
      </c>
      <c r="E7" s="23">
        <v>0</v>
      </c>
      <c r="F7" s="22">
        <v>11744090</v>
      </c>
      <c r="G7" s="22">
        <v>11744090</v>
      </c>
      <c r="H7" s="22">
        <v>690621000</v>
      </c>
      <c r="I7" s="22">
        <v>-66668859</v>
      </c>
      <c r="J7" s="22">
        <v>623952141</v>
      </c>
    </row>
    <row r="8" spans="1:13" ht="23" customHeight="1">
      <c r="A8" s="21" t="s">
        <v>30</v>
      </c>
      <c r="B8" s="13"/>
      <c r="C8" s="23"/>
      <c r="D8" s="22"/>
      <c r="E8" s="23">
        <v>0</v>
      </c>
      <c r="F8" s="22">
        <v>11744090</v>
      </c>
      <c r="G8" s="22">
        <v>11744090</v>
      </c>
      <c r="H8" s="22">
        <v>690621000</v>
      </c>
      <c r="I8" s="22">
        <v>-66668859</v>
      </c>
      <c r="J8" s="22">
        <v>623952141</v>
      </c>
    </row>
    <row r="9" spans="1:13" ht="23" customHeight="1">
      <c r="A9" s="21" t="s">
        <v>31</v>
      </c>
      <c r="B9" s="55"/>
      <c r="C9" s="56"/>
      <c r="D9" s="56"/>
      <c r="E9" s="56"/>
      <c r="F9" s="56"/>
      <c r="G9" s="56"/>
      <c r="H9" s="56"/>
      <c r="I9" s="56"/>
      <c r="J9" s="56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1</vt:lpstr>
      <vt:lpstr>درآمدها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Alireza Khanzadi</cp:lastModifiedBy>
  <cp:lastPrinted>2022-07-11T16:32:10Z</cp:lastPrinted>
  <dcterms:created xsi:type="dcterms:W3CDTF">2017-11-22T14:26:20Z</dcterms:created>
  <dcterms:modified xsi:type="dcterms:W3CDTF">2023-04-30T07:54:38Z</dcterms:modified>
</cp:coreProperties>
</file>