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صندوق توازن نوید\صورت وضعیت پرتفوی\"/>
    </mc:Choice>
  </mc:AlternateContent>
  <xr:revisionPtr revIDLastSave="0" documentId="13_ncr:1_{AEA11307-61C4-4518-B22F-13BD22F301A9}" xr6:coauthVersionLast="47" xr6:coauthVersionMax="47" xr10:uidLastSave="{00000000-0000-0000-0000-000000000000}"/>
  <bookViews>
    <workbookView xWindow="-98" yWindow="-98" windowWidth="28996" windowHeight="15675" tabRatio="688" activeTab="15" xr2:uid="{00000000-000D-0000-FFFF-FFFF00000000}"/>
  </bookViews>
  <sheets>
    <sheet name="1" sheetId="16" r:id="rId1"/>
    <sheet name="درآمدها" sheetId="11" r:id="rId2"/>
    <sheet name=" سهام و صندوق‌های سرمایه‌گذاری" sheetId="1" r:id="rId3"/>
    <sheet name="اوراق تبعی" sheetId="20" r:id="rId4"/>
    <sheet name="اوراق" sheetId="3" r:id="rId5"/>
    <sheet name="تعدیل قیمت" sheetId="17" r:id="rId6"/>
    <sheet name="گواهی سپرده" sheetId="18" r:id="rId7"/>
    <sheet name="سپرده" sheetId="2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سهام و ص " sheetId="5" r:id="rId13"/>
    <sheet name="درآمد سرمایه گذاری در اوراق بها" sheetId="6" r:id="rId14"/>
    <sheet name="درآمد سپرده بانکی" sheetId="7" r:id="rId15"/>
    <sheet name="سایر درآمدها" sheetId="8" r:id="rId16"/>
  </sheets>
  <definedNames>
    <definedName name="_xlnm.Print_Area" localSheetId="2">' سهام و صندوق‌های سرمایه‌گذاری'!$A$1:$M$20</definedName>
    <definedName name="_xlnm.Print_Area" localSheetId="4">اوراق!$A$1:$S$10</definedName>
    <definedName name="_xlnm.Print_Area" localSheetId="5">'تعدیل قیمت'!$A$1:$J$11</definedName>
    <definedName name="_xlnm.Print_Area" localSheetId="14">'درآمد سپرده بانکی'!$A$1:$G$12</definedName>
    <definedName name="_xlnm.Print_Area" localSheetId="13">'درآمد سرمایه گذاری در اوراق بها'!$A$1:$I$11</definedName>
    <definedName name="_xlnm.Print_Area" localSheetId="12">'درآمد سرمایه گذاری در سهام و ص '!$A$1:$K$22</definedName>
    <definedName name="_xlnm.Print_Area" localSheetId="8">'درآمد سود سهام'!$A$1:$M$9</definedName>
    <definedName name="_xlnm.Print_Area" localSheetId="11">'درآمد ناشی از تغییر قیمت اوراق '!$A$1:$I$20</definedName>
    <definedName name="_xlnm.Print_Area" localSheetId="10">'درآمد ناشی ازفروش'!$A$1:$I$18</definedName>
    <definedName name="_xlnm.Print_Area" localSheetId="1">درآمدها!$A$1:$S$10</definedName>
    <definedName name="_xlnm.Print_Area" localSheetId="15">'سایر درآمدها'!$A$1:$C$9</definedName>
    <definedName name="_xlnm.Print_Area" localSheetId="7">سپرده!$A$1:$J$18</definedName>
    <definedName name="_xlnm.Print_Area" localSheetId="9">'سود اوراق بهادار و سپرده بانکی'!$A$1:$J$10</definedName>
    <definedName name="_xlnm.Print_Area" localSheetId="6">'گواهی سپرده'!$A$1:$P$11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7" l="1"/>
  <c r="C11" i="7"/>
  <c r="G21" i="5"/>
  <c r="B15" i="15"/>
  <c r="I15" i="15"/>
  <c r="H15" i="15"/>
  <c r="G15" i="15"/>
  <c r="J9" i="13"/>
  <c r="H9" i="13"/>
  <c r="G9" i="13"/>
  <c r="E9" i="13"/>
  <c r="J13" i="2"/>
  <c r="I13" i="2"/>
  <c r="G13" i="2"/>
  <c r="F13" i="2"/>
  <c r="C9" i="11"/>
  <c r="E9" i="11"/>
  <c r="D9" i="11"/>
  <c r="F9" i="13"/>
  <c r="I9" i="13"/>
  <c r="E21" i="5"/>
  <c r="J12" i="2"/>
  <c r="J9" i="2"/>
  <c r="J10" i="2"/>
  <c r="J11" i="2"/>
  <c r="J8" i="2"/>
  <c r="H13" i="2"/>
  <c r="B19" i="1"/>
  <c r="M19" i="1"/>
  <c r="L19" i="1"/>
  <c r="K19" i="1"/>
  <c r="C19" i="1"/>
  <c r="D19" i="1"/>
  <c r="E19" i="1"/>
  <c r="F19" i="1"/>
  <c r="G19" i="1"/>
  <c r="H19" i="1"/>
  <c r="I19" i="1"/>
  <c r="D11" i="7"/>
  <c r="K21" i="5"/>
  <c r="J21" i="5"/>
  <c r="H21" i="5"/>
  <c r="D21" i="5"/>
  <c r="B21" i="5"/>
  <c r="C21" i="5"/>
  <c r="F21" i="5"/>
  <c r="I21" i="5"/>
  <c r="E16" i="14"/>
  <c r="C16" i="14"/>
  <c r="D16" i="14"/>
  <c r="F16" i="14"/>
  <c r="G16" i="14"/>
  <c r="H16" i="14"/>
  <c r="I16" i="14"/>
  <c r="B16" i="14"/>
  <c r="I14" i="15"/>
  <c r="I8" i="15"/>
  <c r="I9" i="15"/>
  <c r="I10" i="15"/>
  <c r="I11" i="15"/>
  <c r="I12" i="15"/>
  <c r="I13" i="15"/>
  <c r="I7" i="15"/>
  <c r="E15" i="15"/>
  <c r="E14" i="15"/>
  <c r="E13" i="15"/>
  <c r="E11" i="15"/>
  <c r="E10" i="15"/>
  <c r="E9" i="15"/>
  <c r="E8" i="15"/>
  <c r="E12" i="15"/>
  <c r="E7" i="15"/>
  <c r="C15" i="15"/>
  <c r="D15" i="15"/>
  <c r="F1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<sst xmlns="http://schemas.openxmlformats.org/spreadsheetml/2006/main" count="380" uniqueCount="152">
  <si>
    <t>به ‌نام خدا</t>
  </si>
  <si>
    <t>صندوق سرمایه گذاری اختصاصی بازارگردانی توازن نوید</t>
  </si>
  <si>
    <t xml:space="preserve">صورت وضعیت پرتفوی
</t>
  </si>
  <si>
    <t xml:space="preserve">برای ماه منتهی به 1401/11/30
</t>
  </si>
  <si>
    <t>مدیر صندوق</t>
  </si>
  <si>
    <t xml:space="preserve"> صندوق سرمایه گذاری اختصاصی بازارگردانی توازن نوید</t>
  </si>
  <si>
    <t xml:space="preserve">صورت وضعیت پرتفوی </t>
  </si>
  <si>
    <t>برای ماه منتهی به 1401/11/30</t>
  </si>
  <si>
    <t>1- سرمایه گذاری ها</t>
  </si>
  <si>
    <t>1-1-سرمایه‌گذاری در سهام و حق تقدم سهام وصندوق‌های سرمایه‌گذاری</t>
  </si>
  <si>
    <t>1401/11/01</t>
  </si>
  <si>
    <t>تغییرات طی دوره</t>
  </si>
  <si>
    <t>1401/11/30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</si>
  <si>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</si>
  <si>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</si>
  <si>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</si>
  <si>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</si>
  <si>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</si>
  <si>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</si>
  <si>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</si>
  <si>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</si>
  <si>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</si>
  <si>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</si>
  <si>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بیمه میهن (میهن)</t>
  </si>
  <si>
    <t>صنایع کشاورزی و کود زنجان (زنجان)</t>
  </si>
  <si>
    <t>گروه توسعه هنر ایران (وهنر)</t>
  </si>
  <si>
    <t>صنایع کشاورزی و کود زنجان(حق تقدم) (زنجانح)</t>
  </si>
  <si>
    <t>گنجینه آینده روشن (صایند)</t>
  </si>
  <si>
    <t>نوع دوم کارا (کارا)</t>
  </si>
  <si>
    <t>اعتماد آفرین پارسیان (اعتماد)</t>
  </si>
  <si>
    <t>افرا نماد پایدار (افران)</t>
  </si>
  <si>
    <t>ثبات ویستا (ثبات)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</si>
  <si>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</si>
  <si>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</si>
  <si>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</si>
  <si>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</si>
  <si>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</si>
  <si>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</si>
  <si>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</si>
  <si>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</si>
  <si>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</si>
  <si>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</si>
  <si>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</si>
  <si>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</si>
  <si>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</si>
  <si>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</si>
  <si>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</si>
  <si>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</si>
  <si>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</si>
  <si>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</si>
  <si>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</si>
  <si>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</si>
  <si>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</si>
  <si>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1401/11/01 تا تاریخ 1401/11/30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</si>
  <si>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</si>
  <si>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</si>
  <si>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</si>
  <si>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</si>
  <si>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</si>
  <si>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</si>
  <si>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</si>
  <si>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</si>
  <si>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</si>
  <si>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</si>
  <si>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</si>
  <si>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</si>
  <si>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</si>
  <si>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</si>
  <si>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</si>
  <si>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</si>
  <si>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</si>
  <si>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</si>
  <si>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</si>
  <si>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</si>
  <si>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</si>
  <si>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</si>
  <si>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</si>
  <si>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کوتاه مدت8901-810</t>
  </si>
  <si>
    <t>کوتاه مدت</t>
  </si>
  <si>
    <t>-</t>
  </si>
  <si>
    <t>جاری زنجان- سامان 18902-40</t>
  </si>
  <si>
    <t>جاری</t>
  </si>
  <si>
    <t xml:space="preserve"> </t>
  </si>
  <si>
    <t xml:space="preserve">صورت وضعیت درآمدها </t>
  </si>
  <si>
    <t>برای ماه منتهی به  1401/11/30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</si>
  <si>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</si>
  <si>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</si>
  <si>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</si>
  <si>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</si>
  <si>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</si>
  <si>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</si>
  <si>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</si>
  <si>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</si>
  <si>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</si>
  <si>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</si>
  <si>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</si>
  <si>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درآمد سود سهام</t>
  </si>
  <si>
    <t>اطلاعات مجمع</t>
  </si>
  <si>
    <t>از 1401/11/01 تا  1401/11/30</t>
  </si>
  <si>
    <t>از ابتدای سال مالی تا 1401/11/30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</si>
  <si>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</si>
  <si>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</si>
  <si>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</si>
  <si>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</si>
  <si>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</si>
  <si>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</si>
  <si>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1401/11/27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</si>
  <si>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</si>
  <si>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</si>
  <si>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</si>
  <si>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</si>
  <si>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</si>
  <si>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</si>
  <si>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</si>
  <si>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</si>
  <si>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پارند پایدار سپهر (پارند)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</si>
  <si>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</si>
  <si>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</si>
  <si>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</si>
  <si>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</si>
  <si>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</si>
  <si>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</si>
  <si>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درآمد تغییر ارزش</t>
  </si>
  <si>
    <t>درآمد فروش</t>
  </si>
  <si>
    <t>یادداشت …</t>
  </si>
  <si>
    <t>یادداشت ...</t>
  </si>
  <si>
    <t>درصد از کل درآمد ها</t>
  </si>
  <si>
    <t>2-2-درآمد حاصل از سرمایه­گذاری در اوراق بهادار با درآمد ثابت:</t>
  </si>
  <si>
    <t>درآمد سود اوراق</t>
  </si>
  <si>
    <t>یادداشت ....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</si>
  <si>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</si>
  <si>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</si>
  <si>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</si>
  <si>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</si>
  <si>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</si>
  <si>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</si>
  <si>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1401/03/28</t>
  </si>
  <si>
    <t>1401/05/18</t>
  </si>
  <si>
    <t>1401/04/01</t>
  </si>
  <si>
    <t>درآمد حاصل از سرمایه گذاری در سهام و حق تقدم سهام و صندوق‌های سرمایه‌گذاری</t>
  </si>
  <si>
    <t>بلند مدت</t>
  </si>
  <si>
    <t xml:space="preserve">کوتاه مدت </t>
  </si>
  <si>
    <t>8643-810-3881890-1</t>
  </si>
  <si>
    <t>8643-112-3881890-1</t>
  </si>
  <si>
    <t>جاری  وهنر -سامان 18904-40</t>
  </si>
  <si>
    <t>جاری میهن-  18905-40</t>
  </si>
  <si>
    <t>864-40-3881890-5</t>
  </si>
  <si>
    <t>864-40-3881890-2</t>
  </si>
  <si>
    <t>864-40-3881890-4</t>
  </si>
  <si>
    <t>1401/06/09</t>
  </si>
  <si>
    <t xml:space="preserve">بلند مدت - 890001-112 </t>
  </si>
  <si>
    <t>بلد مدت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</si>
</sst>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;"/>
    <numFmt numFmtId="165" formatCode="#,##0.00;\(#,##0.00\);"/>
    <numFmt numFmtId="166" formatCode="#,##0.000000;\(#,##0.000000\);"/>
  </numFmts>
  <fonts count="9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B Zar"/>
      <charset val="178"/>
    </font>
    <font>
      <sz val="12"/>
      <color rgb="FF0062AC"/>
      <name val="B Zar"/>
      <charset val="178"/>
    </font>
    <font>
      <b/>
      <sz val="12"/>
      <color theme="1"/>
      <name val="B Zar"/>
      <charset val="178"/>
    </font>
    <font>
      <b/>
      <sz val="12"/>
      <color rgb="FF0062AC"/>
      <name val="B Zar"/>
      <charset val="178"/>
    </font>
    <font>
      <sz val="12"/>
      <color rgb="FF000000"/>
      <name val="B Zar"/>
      <charset val="178"/>
    </font>
    <font>
      <i/>
      <sz val="12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readingOrder="2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right" vertical="center" readingOrder="2"/>
    </xf>
    <xf numFmtId="0" fontId="3" fillId="0" borderId="0" xfId="0" applyNumberFormat="1" applyFont="1" applyFill="1" applyBorder="1" applyAlignment="1">
      <alignment horizontal="right" vertical="center" readingOrder="2"/>
    </xf>
    <xf numFmtId="164" fontId="3" fillId="0" borderId="0" xfId="0" applyNumberFormat="1" applyFont="1" applyFill="1" applyBorder="1" applyAlignment="1">
      <alignment horizontal="center" vertical="center" readingOrder="2"/>
    </xf>
    <xf numFmtId="165" fontId="3" fillId="0" borderId="0" xfId="0" applyNumberFormat="1" applyFont="1" applyFill="1" applyBorder="1" applyAlignment="1">
      <alignment horizontal="center" vertical="center" readingOrder="2"/>
    </xf>
    <xf numFmtId="165" fontId="8" fillId="0" borderId="0" xfId="0" applyNumberFormat="1" applyFont="1" applyFill="1" applyBorder="1" applyAlignment="1">
      <alignment horizontal="center" vertical="center" wrapText="1" readingOrder="2"/>
    </xf>
    <xf numFmtId="165" fontId="8" fillId="0" borderId="0" xfId="0" applyNumberFormat="1" applyFont="1" applyFill="1" applyBorder="1" applyAlignment="1">
      <alignment horizontal="center" vertical="center" readingOrder="2"/>
    </xf>
    <xf numFmtId="0" fontId="8" fillId="0" borderId="0" xfId="0" applyNumberFormat="1" applyFont="1" applyFill="1" applyBorder="1" applyAlignment="1">
      <alignment horizontal="center" vertical="center" readingOrder="2"/>
    </xf>
    <xf numFmtId="0" fontId="8" fillId="0" borderId="0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0" borderId="1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right" vertical="center" wrapText="1" readingOrder="2"/>
    </xf>
    <xf numFmtId="165" fontId="3" fillId="0" borderId="0" xfId="0" applyNumberFormat="1" applyFont="1" applyFill="1" applyBorder="1" applyAlignment="1">
      <alignment horizontal="center" vertical="center" wrapText="1" readingOrder="2"/>
    </xf>
    <xf numFmtId="164" fontId="3" fillId="0" borderId="2" xfId="0" applyNumberFormat="1" applyFont="1" applyFill="1" applyBorder="1" applyAlignment="1">
      <alignment horizontal="center" vertical="center" readingOrder="2"/>
    </xf>
    <xf numFmtId="165" fontId="3" fillId="0" borderId="2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vertical="center" wrapText="1" readingOrder="2"/>
    </xf>
    <xf numFmtId="0" fontId="3" fillId="0" borderId="0" xfId="0" applyNumberFormat="1" applyFont="1" applyFill="1" applyBorder="1" applyAlignment="1">
      <alignment vertical="center" readingOrder="2"/>
    </xf>
    <xf numFmtId="0" fontId="3" fillId="0" borderId="1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center" vertical="center" readingOrder="2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2" fontId="3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vertical="center" readingOrder="2"/>
    </xf>
    <xf numFmtId="0" fontId="3" fillId="0" borderId="0" xfId="0" applyNumberFormat="1" applyFont="1" applyFill="1" applyBorder="1" applyAlignment="1">
      <alignment horizontal="right" vertical="center" readingOrder="1"/>
    </xf>
    <xf numFmtId="49" fontId="3" fillId="0" borderId="0" xfId="0" applyNumberFormat="1" applyFont="1" applyFill="1" applyBorder="1" applyAlignment="1">
      <alignment horizontal="right" vertical="center" readingOrder="2"/>
    </xf>
    <xf numFmtId="165" fontId="4" fillId="0" borderId="0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vertical="center" readingOrder="2"/>
    </xf>
    <xf numFmtId="0" fontId="7" fillId="0" borderId="0" xfId="0" applyNumberFormat="1" applyFont="1" applyFill="1" applyBorder="1" applyAlignment="1">
      <alignment horizontal="center" vertical="center" readingOrder="2"/>
    </xf>
    <xf numFmtId="165" fontId="7" fillId="0" borderId="0" xfId="0" applyNumberFormat="1" applyFont="1" applyFill="1" applyBorder="1" applyAlignment="1">
      <alignment horizontal="center" vertical="center" readingOrder="2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 vertical="center" readingOrder="2"/>
    </xf>
    <xf numFmtId="0" fontId="7" fillId="0" borderId="2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horizontal="center" vertical="center" readingOrder="2"/>
    </xf>
    <xf numFmtId="0" fontId="7" fillId="0" borderId="3" xfId="0" applyNumberFormat="1" applyFont="1" applyFill="1" applyBorder="1" applyAlignment="1">
      <alignment horizontal="center" vertical="center" readingOrder="2"/>
    </xf>
    <xf numFmtId="165" fontId="7" fillId="0" borderId="2" xfId="0" applyNumberFormat="1" applyFont="1" applyFill="1" applyBorder="1" applyAlignment="1">
      <alignment horizontal="center" vertical="center" readingOrder="2"/>
    </xf>
    <xf numFmtId="0" fontId="7" fillId="0" borderId="1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 readingOrder="2"/>
    </xf>
    <xf numFmtId="0" fontId="7" fillId="0" borderId="1" xfId="0" applyNumberFormat="1" applyFont="1" applyFill="1" applyBorder="1" applyAlignment="1">
      <alignment vertical="center" readingOrder="2"/>
    </xf>
    <xf numFmtId="0" fontId="7" fillId="0" borderId="0" xfId="0" applyNumberFormat="1" applyFont="1" applyFill="1" applyBorder="1" applyAlignment="1">
      <alignment horizontal="right" vertical="center" readingOrder="1"/>
    </xf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166" fontId="3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right" vertical="center" readingOrder="2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readingOrder="2"/>
    </xf>
    <xf numFmtId="0" fontId="3" fillId="0" borderId="1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 readingOrder="2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right" vertical="center" readingOrder="2"/>
    </xf>
    <xf numFmtId="0" fontId="5" fillId="0" borderId="1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8" fillId="0" borderId="0" xfId="0" applyNumberFormat="1" applyFont="1" applyFill="1" applyBorder="1" applyAlignment="1">
      <alignment horizontal="center" vertical="center" wrapText="1" readingOrder="2"/>
    </xf>
    <xf numFmtId="0" fontId="3" fillId="0" borderId="2" xfId="0" applyNumberFormat="1" applyFont="1" applyFill="1" applyBorder="1" applyAlignment="1">
      <alignment horizontal="center" vertical="center" wrapText="1" readingOrder="2"/>
    </xf>
    <xf numFmtId="0" fontId="8" fillId="0" borderId="0" xfId="0" applyNumberFormat="1" applyFont="1" applyFill="1" applyBorder="1" applyAlignment="1">
      <alignment horizontal="right" vertical="center" wrapText="1" readingOrder="2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0" fontId="7" fillId="0" borderId="1" xfId="0" applyNumberFormat="1" applyFont="1" applyFill="1" applyBorder="1" applyAlignment="1">
      <alignment horizontal="center" vertical="center" readingOrder="2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horizontal="center" vertical="center" readingOrder="2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 readingOrder="2"/>
    </xf>
    <xf numFmtId="0" fontId="3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60"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6:E9" headerRowCount="0" headerRowDxfId="159" dataDxfId="158" totalsRowDxfId="157">
  <tableColumns count="5">
    <tableColumn id="1" xr3:uid="{00000000-0010-0000-0500-000001000000}" name="درآمد حاصل از سرمایه­گذاری در سهام و حق تقدم سهام و صندوق‌های سرمایه‌گذاری" dataDxfId="156"/>
    <tableColumn id="2" xr3:uid="{00000000-0010-0000-0500-000002000000}" name="1-2" dataDxfId="155"/>
    <tableColumn id="3" xr3:uid="{00000000-0010-0000-0500-000003000000}" name="-30737156464.0000" dataDxfId="154"/>
    <tableColumn id="4" xr3:uid="{00000000-0010-0000-0500-000004000000}" name="100.29" dataDxfId="153"/>
    <tableColumn id="5" xr3:uid="{00000000-0010-0000-0500-000005000000}" name="-14.66" dataDxfId="15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Table8" displayName="Table8" ref="A11:K21" headerRowCount="0" headerRowDxfId="40" dataDxfId="39" totalsRowDxfId="38">
  <tableColumns count="11">
    <tableColumn id="1" xr3:uid="{00000000-0010-0000-0A00-000001000000}" name="بیمه میهن (میهن)" dataDxfId="37"/>
    <tableColumn id="2" xr3:uid="{00000000-0010-0000-0A00-000002000000}" name="0" dataDxfId="36"/>
    <tableColumn id="3" xr3:uid="{00000000-0010-0000-0A00-000003000000}" name="-20447549657" dataDxfId="35"/>
    <tableColumn id="4" xr3:uid="{00000000-0010-0000-0A00-000004000000}" name="602278759.0000" dataDxfId="34"/>
    <tableColumn id="5" xr3:uid="{00000000-0010-0000-0A00-000005000000}" name="-19845270898.0000" dataDxfId="33"/>
    <tableColumn id="6" xr3:uid="{00000000-0010-0000-0A00-000006000000}" name="64.75" dataDxfId="32"/>
    <tableColumn id="7" xr3:uid="{00000000-0010-0000-0A00-000007000000}" name="Column7" dataDxfId="31"/>
    <tableColumn id="8" xr3:uid="{00000000-0010-0000-0A00-000008000000}" name="-3893846782" dataDxfId="30"/>
    <tableColumn id="9" xr3:uid="{00000000-0010-0000-0A00-000009000000}" name="9843564255.0000" dataDxfId="29"/>
    <tableColumn id="10" xr3:uid="{00000000-0010-0000-0A00-00000A000000}" name="5949717473.0000" dataDxfId="28"/>
    <tableColumn id="11" xr3:uid="{00000000-0010-0000-0A00-00000B000000}" name="50.03" dataDxfId="27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Table9" displayName="Table9" ref="A10:I10" headerRowCount="0" headerRowDxfId="26" dataDxfId="25" totalsRowDxfId="24">
  <tableColumns count="9">
    <tableColumn id="1" xr3:uid="{00000000-0010-0000-0B00-000001000000}" name="جمع" dataDxfId="23"/>
    <tableColumn id="2" xr3:uid="{00000000-0010-0000-0B00-000002000000}" name="0" dataDxfId="22"/>
    <tableColumn id="3" xr3:uid="{00000000-0010-0000-0B00-000003000000}" name="Column3" dataDxfId="21"/>
    <tableColumn id="4" xr3:uid="{00000000-0010-0000-0B00-000004000000}" name="Column4" dataDxfId="20"/>
    <tableColumn id="5" xr3:uid="{00000000-0010-0000-0B00-000005000000}" name="Column5" dataDxfId="19"/>
    <tableColumn id="6" xr3:uid="{00000000-0010-0000-0B00-000006000000}" name="Column6" dataDxfId="18"/>
    <tableColumn id="7" xr3:uid="{00000000-0010-0000-0B00-000007000000}" name="Column7" dataDxfId="17"/>
    <tableColumn id="8" xr3:uid="{00000000-0010-0000-0B00-000008000000}" name="Column8" dataDxfId="16"/>
    <tableColumn id="9" xr3:uid="{00000000-0010-0000-0B00-000009000000}" name="Column9" dataDxfId="15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Table10" displayName="Table10" ref="A9:F11" headerRowCount="0" headerRowDxfId="14" dataDxfId="13" totalsRowDxfId="12">
  <tableColumns count="6">
    <tableColumn id="1" xr3:uid="{00000000-0010-0000-0C00-000001000000}" name="کوتاه مدت8901-810" dataDxfId="11"/>
    <tableColumn id="2" xr3:uid="{00000000-0010-0000-0C00-000002000000}" name="-" dataDxfId="10"/>
    <tableColumn id="3" xr3:uid="{00000000-0010-0000-0C00-000003000000}" name="0" dataDxfId="9"/>
    <tableColumn id="4" xr3:uid="{00000000-0010-0000-0C00-000004000000}" name="Column4" dataDxfId="8"/>
    <tableColumn id="5" xr3:uid="{00000000-0010-0000-0C00-000005000000}" name="14392588" dataDxfId="7"/>
    <tableColumn id="6" xr3:uid="{00000000-0010-0000-0C00-000006000000}" name="Column6" dataDxfId="6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able12" displayName="Table12" ref="A8:C8" headerRowCount="0" headerRowDxfId="5" dataDxfId="4" totalsRowDxfId="3">
  <tableColumns count="3">
    <tableColumn id="1" xr3:uid="{00000000-0010-0000-0D00-000001000000}" name="سایر درآمدها" dataDxfId="2"/>
    <tableColumn id="2" xr3:uid="{00000000-0010-0000-0D00-000002000000}" name="0" dataDxfId="1"/>
    <tableColumn id="3" xr3:uid="{00000000-0010-0000-0D00-000003000000}" name="7721042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9" headerRowCount="0" headerRowDxfId="151" dataDxfId="150" totalsRowDxfId="149">
  <tableColumns count="13">
    <tableColumn id="1" xr3:uid="{00000000-0010-0000-0000-000001000000}" name="بیمه میهن (میهن)" dataDxfId="148"/>
    <tableColumn id="2" xr3:uid="{00000000-0010-0000-0000-000002000000}" name="9528434" dataDxfId="147"/>
    <tableColumn id="3" xr3:uid="{00000000-0010-0000-0000-000003000000}" name="35926687314.0000" dataDxfId="146"/>
    <tableColumn id="4" xr3:uid="{00000000-0010-0000-0000-000004000000}" name="60554783603.0000" dataDxfId="145"/>
    <tableColumn id="5" xr3:uid="{00000000-0010-0000-0000-000005000000}" name="4454615" dataDxfId="144"/>
    <tableColumn id="6" xr3:uid="{00000000-0010-0000-0000-000006000000}" name="23440805073" dataDxfId="143"/>
    <tableColumn id="7" xr3:uid="{00000000-0010-0000-0000-000007000000}" name="1588148" dataDxfId="142"/>
    <tableColumn id="8" xr3:uid="{00000000-0010-0000-0000-000008000000}" name="6567526396" dataDxfId="141"/>
    <tableColumn id="9" xr3:uid="{00000000-0010-0000-0000-000009000000}" name="12394901" dataDxfId="140"/>
    <tableColumn id="10" xr3:uid="{00000000-0010-0000-0000-00000A000000}" name="4,515" dataDxfId="139"/>
    <tableColumn id="11" xr3:uid="{00000000-0010-0000-0000-00000B000000}" name="52799965991.0000" dataDxfId="138"/>
    <tableColumn id="12" xr3:uid="{00000000-0010-0000-0000-00000C000000}" name="55920446155.0000" dataDxfId="137"/>
    <tableColumn id="13" xr3:uid="{00000000-0010-0000-0000-00000D000000}" name="26.22" dataDxfId="13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9" headerRowCount="0" headerRowDxfId="135" dataDxfId="134" totalsRowDxfId="133">
  <tableColumns count="19">
    <tableColumn id="1" xr3:uid="{00000000-0010-0000-0100-000001000000}" name="جمع" dataDxfId="132"/>
    <tableColumn id="2" xr3:uid="{00000000-0010-0000-0100-000002000000}" name="Column2" dataDxfId="131"/>
    <tableColumn id="3" xr3:uid="{00000000-0010-0000-0100-000003000000}" name="Column3" dataDxfId="130"/>
    <tableColumn id="4" xr3:uid="{00000000-0010-0000-0100-000004000000}" name="Column4" dataDxfId="129"/>
    <tableColumn id="5" xr3:uid="{00000000-0010-0000-0100-000005000000}" name="Column5" dataDxfId="128"/>
    <tableColumn id="6" xr3:uid="{00000000-0010-0000-0100-000006000000}" name="Column6" dataDxfId="127"/>
    <tableColumn id="7" xr3:uid="{00000000-0010-0000-0100-000007000000}" name="Column7" dataDxfId="126"/>
    <tableColumn id="8" xr3:uid="{00000000-0010-0000-0100-000008000000}" name="0" dataDxfId="125"/>
    <tableColumn id="9" xr3:uid="{00000000-0010-0000-0100-000009000000}" name="Column9" dataDxfId="124"/>
    <tableColumn id="10" xr3:uid="{00000000-0010-0000-0100-00000A000000}" name="Column10" dataDxfId="123"/>
    <tableColumn id="11" xr3:uid="{00000000-0010-0000-0100-00000B000000}" name="Column11" dataDxfId="122"/>
    <tableColumn id="12" xr3:uid="{00000000-0010-0000-0100-00000C000000}" name="Column12" dataDxfId="121"/>
    <tableColumn id="13" xr3:uid="{00000000-0010-0000-0100-00000D000000}" name="Column13" dataDxfId="120"/>
    <tableColumn id="14" xr3:uid="{00000000-0010-0000-0100-00000E000000}" name="Column14" dataDxfId="119"/>
    <tableColumn id="15" xr3:uid="{00000000-0010-0000-0100-00000F000000}" name="Column15" dataDxfId="118"/>
    <tableColumn id="16" xr3:uid="{00000000-0010-0000-0100-000010000000}" name="Column16" dataDxfId="117"/>
    <tableColumn id="17" xr3:uid="{00000000-0010-0000-0100-000011000000}" name="Column17" dataDxfId="116"/>
    <tableColumn id="18" xr3:uid="{00000000-0010-0000-0100-000012000000}" name="Column18" dataDxfId="115"/>
    <tableColumn id="19" xr3:uid="{00000000-0010-0000-0100-000013000000}" name="Column19" dataDxfId="11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9:G9" headerRowCount="0" headerRowDxfId="113" dataDxfId="112" totalsRowDxfId="111">
  <tableColumns count="7">
    <tableColumn id="1" xr3:uid="{00000000-0010-0000-0200-000001000000}" name="جمع" dataDxfId="110"/>
    <tableColumn id="2" xr3:uid="{00000000-0010-0000-0200-000002000000}" name="0" dataDxfId="109"/>
    <tableColumn id="3" xr3:uid="{00000000-0010-0000-0200-000003000000}" name="Column3" dataDxfId="108"/>
    <tableColumn id="4" xr3:uid="{00000000-0010-0000-0200-000004000000}" name="Column4" dataDxfId="107"/>
    <tableColumn id="5" xr3:uid="{00000000-0010-0000-0200-000005000000}" name="Column5" dataDxfId="106"/>
    <tableColumn id="6" xr3:uid="{00000000-0010-0000-0200-000006000000}" name="Column6" dataDxfId="105"/>
    <tableColumn id="7" xr3:uid="{00000000-0010-0000-0200-000007000000}" name="Column7" dataDxfId="10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A8:J13" headerRowCount="0" headerRowDxfId="103" dataDxfId="102" totalsRowDxfId="101">
  <tableColumns count="10">
    <tableColumn id="1" xr3:uid="{00000000-0010-0000-0400-000001000000}" name="کوتاه مدت8901-810" dataDxfId="100"/>
    <tableColumn id="2" xr3:uid="{00000000-0010-0000-0400-000002000000}" name="864381038818901" dataDxfId="99"/>
    <tableColumn id="3" xr3:uid="{00000000-0010-0000-0400-000003000000}" name="کوتاه مدت" dataDxfId="98"/>
    <tableColumn id="4" xr3:uid="{00000000-0010-0000-0400-000004000000}" name="-" dataDxfId="97"/>
    <tableColumn id="5" xr3:uid="{00000000-0010-0000-0400-000005000000}" name="Column5" dataDxfId="96"/>
    <tableColumn id="6" xr3:uid="{00000000-0010-0000-0400-000006000000}" name="1154161079.0000" dataDxfId="95"/>
    <tableColumn id="7" xr3:uid="{00000000-0010-0000-0400-000007000000}" name="40203078.0000" dataDxfId="94"/>
    <tableColumn id="8" xr3:uid="{00000000-0010-0000-0400-000008000000}" name="0.0000" dataDxfId="93"/>
    <tableColumn id="9" xr3:uid="{00000000-0010-0000-0400-000009000000}" name="1194364157.0000" dataDxfId="92"/>
    <tableColumn id="10" xr3:uid="{00000000-0010-0000-0400-00000A000000}" name="0.56" dataDxfId="91">
      <calculatedColumnFormula>(Table3[[#This Row],[1194364157.0000]]/$L$8)*100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7:J8" headerRowCount="0" headerRowDxfId="90" dataDxfId="89" totalsRowDxfId="88">
  <tableColumns count="10">
    <tableColumn id="1" xr3:uid="{00000000-0010-0000-0600-000001000000}" name="گروه توسعه هنر ایران (وهنر)" dataDxfId="87"/>
    <tableColumn id="2" xr3:uid="{00000000-0010-0000-0600-000002000000}" name="1401/11/27" dataDxfId="86"/>
    <tableColumn id="3" xr3:uid="{00000000-0010-0000-0600-000003000000}" name="13812420.0000" dataDxfId="85"/>
    <tableColumn id="4" xr3:uid="{00000000-0010-0000-0600-000004000000}" name="50.0000" dataDxfId="84"/>
    <tableColumn id="5" xr3:uid="{00000000-0010-0000-0600-000005000000}" name="690621000" dataDxfId="83"/>
    <tableColumn id="6" xr3:uid="{00000000-0010-0000-0600-000006000000}" name="-89006048" dataDxfId="82"/>
    <tableColumn id="7" xr3:uid="{00000000-0010-0000-0600-000007000000}" name="601614952" dataDxfId="81"/>
    <tableColumn id="8" xr3:uid="{00000000-0010-0000-0600-000008000000}" name="Column8" dataDxfId="80"/>
    <tableColumn id="9" xr3:uid="{00000000-0010-0000-0600-000009000000}" name="Column9" dataDxfId="79"/>
    <tableColumn id="10" xr3:uid="{00000000-0010-0000-0600-00000A000000}" name="Column10" dataDxfId="7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5" displayName="Table5" ref="A7:J9" headerRowCount="0" headerRowDxfId="77" dataDxfId="76" totalsRowDxfId="75">
  <tableColumns count="10">
    <tableColumn id="1" xr3:uid="{00000000-0010-0000-0700-000001000000}" name="کوتاه مدت8901-810" dataDxfId="74"/>
    <tableColumn id="2" xr3:uid="{00000000-0010-0000-0700-000002000000}" name="-" dataDxfId="73"/>
    <tableColumn id="3" xr3:uid="{00000000-0010-0000-0700-000003000000}" name="Column3" dataDxfId="72"/>
    <tableColumn id="4" xr3:uid="{00000000-0010-0000-0700-000004000000}" name="Column4" dataDxfId="71"/>
    <tableColumn id="5" xr3:uid="{00000000-0010-0000-0700-000005000000}" name="7326366" dataDxfId="70"/>
    <tableColumn id="6" xr3:uid="{00000000-0010-0000-0700-000006000000}" name="0" dataDxfId="69"/>
    <tableColumn id="7" xr3:uid="{00000000-0010-0000-0700-000007000000}" name="Column7" dataDxfId="68"/>
    <tableColumn id="8" xr3:uid="{00000000-0010-0000-0700-000008000000}" name="14392588" dataDxfId="67"/>
    <tableColumn id="9" xr3:uid="{00000000-0010-0000-0700-000009000000}" name="Column9" dataDxfId="66"/>
    <tableColumn id="10" xr3:uid="{00000000-0010-0000-0700-00000A000000}" name="Column10" dataDxfId="6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6" displayName="Table6" ref="A7:I15" headerRowCount="0" headerRowDxfId="64" dataDxfId="63" totalsRowDxfId="62">
  <tableColumns count="9">
    <tableColumn id="1" xr3:uid="{00000000-0010-0000-0800-000001000000}" name="بیمه میهن (میهن)" dataDxfId="61"/>
    <tableColumn id="2" xr3:uid="{00000000-0010-0000-0800-000002000000}" name="1588148" dataDxfId="60"/>
    <tableColumn id="3" xr3:uid="{00000000-0010-0000-0800-000003000000}" name="8229871623" dataDxfId="59"/>
    <tableColumn id="4" xr3:uid="{00000000-0010-0000-0800-000004000000}" name="-7627592864.0000" dataDxfId="58"/>
    <tableColumn id="5" xr3:uid="{00000000-0010-0000-0800-000005000000}" name="602278759.0000" dataDxfId="57"/>
    <tableColumn id="6" xr3:uid="{00000000-0010-0000-0800-000006000000}" name="8329980" dataDxfId="56"/>
    <tableColumn id="7" xr3:uid="{00000000-0010-0000-0800-000007000000}" name="48593205877" dataDxfId="55"/>
    <tableColumn id="8" xr3:uid="{00000000-0010-0000-0800-000008000000}" name="-38749641622.0000" dataDxfId="54"/>
    <tableColumn id="9" xr3:uid="{00000000-0010-0000-0800-000009000000}" name="9843564255.0000" dataDxfId="5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7:I16" headerRowCount="0" headerRowDxfId="52" dataDxfId="51" totalsRowDxfId="50">
  <tableColumns count="9">
    <tableColumn id="1" xr3:uid="{00000000-0010-0000-0900-000001000000}" name="بیمه میهن (میهن)" dataDxfId="49"/>
    <tableColumn id="2" xr3:uid="{00000000-0010-0000-0900-000002000000}" name="12394901" dataDxfId="48"/>
    <tableColumn id="3" xr3:uid="{00000000-0010-0000-0900-000003000000}" name="55920446155.0000" dataDxfId="47"/>
    <tableColumn id="4" xr3:uid="{00000000-0010-0000-0900-000004000000}" name="-76367995812.0000" dataDxfId="46"/>
    <tableColumn id="5" xr3:uid="{00000000-0010-0000-0900-000005000000}" name="-20447549657" dataDxfId="45"/>
    <tableColumn id="6" xr3:uid="{00000000-0010-0000-0900-000006000000}" name="Column6" dataDxfId="44"/>
    <tableColumn id="7" xr3:uid="{00000000-0010-0000-0900-000007000000}" name="60554783603.0000" dataDxfId="43"/>
    <tableColumn id="8" xr3:uid="{00000000-0010-0000-0900-000008000000}" name="-59814292937.0000" dataDxfId="42"/>
    <tableColumn id="9" xr3:uid="{00000000-0010-0000-0900-000009000000}" name="-3893846782" dataDxfId="4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rightToLeft="1" zoomScaleNormal="100" workbookViewId="0">
      <selection activeCell="A17" sqref="A17:I19"/>
    </sheetView>
  </sheetViews>
  <sheetFormatPr defaultRowHeight="19.5"/>
  <cols>
    <col min="1" max="1" width="9" style="61" customWidth="1"/>
    <col min="2" max="16384" width="9" style="61"/>
  </cols>
  <sheetData>
    <row r="3" spans="1:17">
      <c r="D3" s="71" t="s">
        <v>0</v>
      </c>
      <c r="E3" s="71"/>
      <c r="F3" s="71"/>
    </row>
    <row r="6" spans="1:17" ht="15" customHeigh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ht="1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7" ht="15" customHeight="1">
      <c r="A8" s="63"/>
      <c r="B8" s="63"/>
      <c r="C8" s="63"/>
      <c r="D8" s="63"/>
      <c r="E8" s="63"/>
      <c r="F8" s="63"/>
      <c r="G8" s="63"/>
      <c r="H8" s="63"/>
      <c r="I8" s="63"/>
      <c r="J8" s="62"/>
      <c r="K8" s="62"/>
      <c r="L8" s="62"/>
      <c r="M8" s="62"/>
      <c r="N8" s="62"/>
      <c r="O8" s="62"/>
      <c r="P8" s="62"/>
      <c r="Q8" s="62"/>
    </row>
    <row r="9" spans="1:17" ht="15" customHeight="1">
      <c r="A9" s="63"/>
      <c r="B9" s="63"/>
      <c r="C9" s="63"/>
      <c r="D9" s="63"/>
      <c r="E9" s="63"/>
      <c r="F9" s="63"/>
      <c r="G9" s="63"/>
      <c r="H9" s="63"/>
      <c r="I9" s="63"/>
      <c r="J9" s="62"/>
      <c r="K9" s="62"/>
      <c r="L9" s="62"/>
      <c r="M9" s="62"/>
      <c r="N9" s="62"/>
      <c r="O9" s="62"/>
      <c r="P9" s="62"/>
      <c r="Q9" s="62"/>
    </row>
    <row r="10" spans="1:17" ht="15" customHeight="1">
      <c r="A10" s="63"/>
      <c r="B10" s="63"/>
      <c r="C10" s="63"/>
      <c r="D10" s="63"/>
      <c r="E10" s="63"/>
      <c r="F10" s="63"/>
      <c r="G10" s="63"/>
      <c r="H10" s="63"/>
      <c r="I10" s="63"/>
      <c r="J10" s="62"/>
      <c r="K10" s="62"/>
      <c r="L10" s="62"/>
      <c r="M10" s="62"/>
      <c r="N10" s="62"/>
      <c r="O10" s="62"/>
      <c r="P10" s="62"/>
      <c r="Q10" s="62"/>
    </row>
    <row r="11" spans="1:17" ht="15" customHeight="1">
      <c r="A11" s="63"/>
      <c r="B11" s="63"/>
      <c r="C11" s="63"/>
      <c r="D11" s="63"/>
      <c r="E11" s="63"/>
      <c r="F11" s="63"/>
      <c r="G11" s="63"/>
      <c r="H11" s="63"/>
      <c r="I11" s="63"/>
      <c r="J11" s="62"/>
      <c r="K11" s="62"/>
      <c r="L11" s="62"/>
      <c r="M11" s="62"/>
      <c r="N11" s="62"/>
      <c r="O11" s="62"/>
      <c r="P11" s="62"/>
      <c r="Q11" s="62"/>
    </row>
    <row r="12" spans="1:17" ht="15" customHeight="1">
      <c r="A12" s="63"/>
      <c r="B12" s="63"/>
      <c r="C12" s="63"/>
      <c r="D12" s="63"/>
      <c r="E12" s="63"/>
      <c r="F12" s="63"/>
      <c r="G12" s="63"/>
      <c r="H12" s="63"/>
      <c r="I12" s="63"/>
      <c r="J12" s="62"/>
      <c r="K12" s="62"/>
      <c r="L12" s="62"/>
      <c r="M12" s="62"/>
      <c r="N12" s="62"/>
      <c r="O12" s="62"/>
      <c r="P12" s="62"/>
      <c r="Q12" s="62"/>
    </row>
    <row r="13" spans="1:17" ht="15" customHeight="1">
      <c r="A13" s="63"/>
      <c r="B13" s="63"/>
      <c r="C13" s="63"/>
      <c r="D13" s="63"/>
      <c r="E13" s="63"/>
      <c r="F13" s="63"/>
      <c r="G13" s="63"/>
      <c r="H13" s="63"/>
      <c r="I13" s="63"/>
      <c r="J13" s="62"/>
      <c r="K13" s="62"/>
      <c r="L13" s="62"/>
      <c r="M13" s="62"/>
      <c r="N13" s="62"/>
      <c r="O13" s="62"/>
      <c r="P13" s="62"/>
      <c r="Q13" s="62"/>
    </row>
    <row r="14" spans="1:17" ht="15" customHeight="1">
      <c r="A14" s="63"/>
      <c r="B14" s="63"/>
      <c r="C14" s="63"/>
      <c r="D14" s="63"/>
      <c r="E14" s="63"/>
      <c r="F14" s="63"/>
      <c r="G14" s="63"/>
      <c r="H14" s="63"/>
      <c r="I14" s="63"/>
      <c r="J14" s="62"/>
      <c r="K14" s="62"/>
      <c r="L14" s="62"/>
      <c r="M14" s="62"/>
      <c r="N14" s="62"/>
      <c r="O14" s="62"/>
      <c r="P14" s="62"/>
      <c r="Q14" s="62"/>
    </row>
    <row r="15" spans="1:17" ht="15" customHeight="1">
      <c r="A15" s="68" t="s">
        <v>1</v>
      </c>
      <c r="B15" s="68"/>
      <c r="C15" s="68"/>
      <c r="D15" s="68"/>
      <c r="E15" s="68"/>
      <c r="F15" s="68"/>
      <c r="G15" s="68"/>
      <c r="H15" s="68"/>
      <c r="I15" s="68"/>
      <c r="J15" s="62"/>
      <c r="K15" s="62"/>
      <c r="L15" s="62"/>
      <c r="M15" s="62"/>
      <c r="N15" s="62"/>
      <c r="O15" s="62"/>
      <c r="P15" s="62"/>
      <c r="Q15" s="62"/>
    </row>
    <row r="16" spans="1:17" ht="15" customHeight="1">
      <c r="A16" s="68"/>
      <c r="B16" s="68"/>
      <c r="C16" s="68"/>
      <c r="D16" s="68"/>
      <c r="E16" s="68"/>
      <c r="F16" s="68"/>
      <c r="G16" s="68"/>
      <c r="H16" s="68"/>
      <c r="I16" s="68"/>
    </row>
    <row r="17" spans="1:9" ht="15" customHeight="1">
      <c r="A17" s="69" t="s">
        <v>2</v>
      </c>
      <c r="B17" s="69"/>
      <c r="C17" s="69"/>
      <c r="D17" s="69"/>
      <c r="E17" s="69"/>
      <c r="F17" s="69"/>
      <c r="G17" s="69"/>
      <c r="H17" s="69"/>
      <c r="I17" s="69"/>
    </row>
    <row r="18" spans="1:9" ht="15" customHeight="1">
      <c r="A18" s="69"/>
      <c r="B18" s="69"/>
      <c r="C18" s="69"/>
      <c r="D18" s="69"/>
      <c r="E18" s="69"/>
      <c r="F18" s="69"/>
      <c r="G18" s="69"/>
      <c r="H18" s="69"/>
      <c r="I18" s="69"/>
    </row>
    <row r="19" spans="1:9" ht="15" customHeight="1">
      <c r="A19" s="69"/>
      <c r="B19" s="69"/>
      <c r="C19" s="69"/>
      <c r="D19" s="69"/>
      <c r="E19" s="69"/>
      <c r="F19" s="69"/>
      <c r="G19" s="69"/>
      <c r="H19" s="69"/>
      <c r="I19" s="69"/>
    </row>
    <row r="20" spans="1:9" ht="15" customHeight="1">
      <c r="A20" s="70" t="s">
        <v>3</v>
      </c>
      <c r="B20" s="70"/>
      <c r="C20" s="70"/>
      <c r="D20" s="70"/>
      <c r="E20" s="70"/>
      <c r="F20" s="70"/>
      <c r="G20" s="70"/>
      <c r="H20" s="70"/>
      <c r="I20" s="70"/>
    </row>
    <row r="21" spans="1:9" ht="15" customHeight="1">
      <c r="A21" s="70"/>
      <c r="B21" s="70"/>
      <c r="C21" s="70"/>
      <c r="D21" s="70"/>
      <c r="E21" s="70"/>
      <c r="F21" s="70"/>
      <c r="G21" s="70"/>
      <c r="H21" s="70"/>
      <c r="I21" s="70"/>
    </row>
    <row r="22" spans="1:9" ht="15" customHeight="1">
      <c r="A22" s="70"/>
      <c r="B22" s="70"/>
      <c r="C22" s="70"/>
      <c r="D22" s="70"/>
      <c r="E22" s="70"/>
      <c r="F22" s="70"/>
      <c r="G22" s="70"/>
      <c r="H22" s="70"/>
      <c r="I22" s="70"/>
    </row>
    <row r="23" spans="1:9" ht="15" customHeight="1">
      <c r="A23" s="70"/>
      <c r="B23" s="70"/>
      <c r="C23" s="70"/>
      <c r="D23" s="70"/>
      <c r="E23" s="70"/>
      <c r="F23" s="70"/>
      <c r="G23" s="70"/>
      <c r="H23" s="70"/>
      <c r="I23" s="70"/>
    </row>
    <row r="24" spans="1:9" ht="15" customHeight="1">
      <c r="A24" s="63"/>
      <c r="B24" s="63"/>
      <c r="C24" s="63"/>
      <c r="D24" s="63"/>
      <c r="E24" s="63"/>
      <c r="F24" s="63"/>
      <c r="G24" s="63"/>
      <c r="H24" s="63"/>
      <c r="I24" s="63"/>
    </row>
    <row r="37" spans="6:8">
      <c r="F37" s="68" t="s">
        <v>4</v>
      </c>
      <c r="G37" s="68"/>
      <c r="H37" s="68"/>
    </row>
    <row r="38" spans="6:8">
      <c r="F38" s="68"/>
      <c r="G38" s="68"/>
      <c r="H38" s="68"/>
    </row>
    <row r="39" spans="6:8">
      <c r="F39" s="68"/>
      <c r="G39" s="68"/>
      <c r="H39" s="68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verticalDpi="0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rightToLeft="1" zoomScale="106" zoomScaleNormal="106" workbookViewId="0">
      <selection activeCell="J10" sqref="J10"/>
    </sheetView>
  </sheetViews>
  <sheetFormatPr defaultColWidth="9" defaultRowHeight="20.65"/>
  <cols>
    <col min="1" max="1" width="16.6875" style="7" bestFit="1" customWidth="1"/>
    <col min="2" max="2" width="14.25" style="7" customWidth="1"/>
    <col min="3" max="3" width="13" style="7" customWidth="1"/>
    <col min="4" max="4" width="17.25" style="7" customWidth="1"/>
    <col min="5" max="10" width="13" style="7" customWidth="1"/>
    <col min="11" max="11" width="9" style="1" customWidth="1"/>
    <col min="12" max="16384" width="9" style="1"/>
  </cols>
  <sheetData>
    <row r="1" spans="1:10">
      <c r="A1" s="73" t="s">
        <v>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>
      <c r="A2" s="73" t="s">
        <v>83</v>
      </c>
      <c r="B2" s="73"/>
      <c r="C2" s="73"/>
      <c r="D2" s="73"/>
      <c r="E2" s="73"/>
      <c r="F2" s="73"/>
      <c r="G2" s="73"/>
      <c r="H2" s="73"/>
      <c r="I2" s="73"/>
      <c r="J2" s="73"/>
    </row>
    <row r="3" spans="1:10">
      <c r="A3" s="73" t="s">
        <v>7</v>
      </c>
      <c r="B3" s="73"/>
      <c r="C3" s="73"/>
      <c r="D3" s="73"/>
      <c r="E3" s="73"/>
      <c r="F3" s="73"/>
      <c r="G3" s="73"/>
      <c r="H3" s="73"/>
      <c r="I3" s="73"/>
      <c r="J3" s="73"/>
    </row>
    <row r="4" spans="1:10">
      <c r="A4" s="72" t="s">
        <v>107</v>
      </c>
      <c r="B4" s="72"/>
      <c r="C4" s="72"/>
      <c r="D4" s="72"/>
      <c r="E4" s="72"/>
    </row>
    <row r="5" spans="1:10" ht="16.5" customHeight="1">
      <c r="A5" s="8"/>
      <c r="B5" s="78"/>
      <c r="C5" s="78"/>
      <c r="D5" s="78"/>
      <c r="E5" s="94" t="s">
        <v>98</v>
      </c>
      <c r="F5" s="94"/>
      <c r="G5" s="94"/>
      <c r="H5" s="94" t="s">
        <v>99</v>
      </c>
      <c r="I5" s="94"/>
      <c r="J5" s="94"/>
    </row>
    <row r="6" spans="1:10" ht="38.25" customHeight="1">
      <c r="A6" s="8" t="s">
        <v>86</v>
      </c>
      <c r="B6" s="13" t="s">
        <v>108</v>
      </c>
      <c r="C6" s="13" t="s">
        <v>46</v>
      </c>
      <c r="D6" s="13" t="s">
        <v>62</v>
      </c>
      <c r="E6" s="13" t="s">
        <v>109</v>
      </c>
      <c r="F6" s="13" t="s">
        <v>104</v>
      </c>
      <c r="G6" s="13" t="s">
        <v>110</v>
      </c>
      <c r="H6" s="13" t="s">
        <v>109</v>
      </c>
      <c r="I6" s="13" t="s">
        <v>104</v>
      </c>
      <c r="J6" s="13" t="s">
        <v>110</v>
      </c>
    </row>
    <row r="7" spans="1:10" ht="23" customHeight="1">
      <c r="A7" s="4" t="s">
        <v>77</v>
      </c>
      <c r="B7" s="57" t="s">
        <v>79</v>
      </c>
      <c r="C7" s="57" t="s">
        <v>79</v>
      </c>
      <c r="D7" s="57" t="s">
        <v>79</v>
      </c>
      <c r="E7" s="5">
        <v>7326366</v>
      </c>
      <c r="F7" s="5">
        <v>0</v>
      </c>
      <c r="G7" s="5">
        <v>7326366</v>
      </c>
      <c r="H7" s="5">
        <v>29995652</v>
      </c>
      <c r="I7" s="5">
        <v>0</v>
      </c>
      <c r="J7" s="5">
        <v>29995652</v>
      </c>
    </row>
    <row r="8" spans="1:10" ht="23" customHeight="1">
      <c r="A8" s="4" t="s">
        <v>150</v>
      </c>
      <c r="B8" s="57"/>
      <c r="C8" s="57"/>
      <c r="D8" s="67">
        <v>0.2</v>
      </c>
      <c r="E8" s="5">
        <v>32876712</v>
      </c>
      <c r="F8" s="5"/>
      <c r="G8" s="5">
        <v>32876712</v>
      </c>
      <c r="H8" s="5">
        <v>1354520547</v>
      </c>
      <c r="I8" s="5"/>
      <c r="J8" s="5">
        <v>1354520547</v>
      </c>
    </row>
    <row r="9" spans="1:10" ht="23" customHeight="1">
      <c r="A9" s="4" t="s">
        <v>32</v>
      </c>
      <c r="B9" s="57"/>
      <c r="C9" s="57"/>
      <c r="D9" s="57"/>
      <c r="E9" s="5">
        <f>SUM(E7:E8)</f>
        <v>40203078</v>
      </c>
      <c r="F9" s="5">
        <f t="shared" ref="F9:I9" si="0">SUM(F7:F8)</f>
        <v>0</v>
      </c>
      <c r="G9" s="5">
        <f>SUM(G7:G8)</f>
        <v>40203078</v>
      </c>
      <c r="H9" s="5">
        <f>SUM(H7:H8)</f>
        <v>1384516199</v>
      </c>
      <c r="I9" s="5">
        <f t="shared" si="0"/>
        <v>0</v>
      </c>
      <c r="J9" s="5">
        <f>SUM(J7:J8)</f>
        <v>1384516199</v>
      </c>
    </row>
    <row r="10" spans="1:10" ht="23" customHeight="1">
      <c r="A10" s="4" t="s">
        <v>33</v>
      </c>
      <c r="B10" s="4"/>
      <c r="C10" s="4"/>
      <c r="D10" s="4"/>
      <c r="E10" s="6"/>
      <c r="F10" s="6"/>
      <c r="G10" s="6"/>
      <c r="H10" s="6"/>
      <c r="I10" s="6"/>
      <c r="J10" s="6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rightToLeft="1" zoomScaleNormal="100" workbookViewId="0">
      <selection activeCell="B16" sqref="B16"/>
    </sheetView>
  </sheetViews>
  <sheetFormatPr defaultColWidth="9" defaultRowHeight="20.65"/>
  <cols>
    <col min="1" max="1" width="23.9375" style="7" bestFit="1" customWidth="1"/>
    <col min="2" max="2" width="13" style="7" customWidth="1"/>
    <col min="3" max="3" width="14.6875" style="7" customWidth="1"/>
    <col min="4" max="4" width="15.375" style="7" customWidth="1"/>
    <col min="5" max="5" width="20.875" style="7" customWidth="1"/>
    <col min="6" max="6" width="13" style="7" customWidth="1"/>
    <col min="7" max="7" width="15.8125" style="7" customWidth="1"/>
    <col min="8" max="8" width="16.25" style="7" customWidth="1"/>
    <col min="9" max="9" width="20.875" style="7" customWidth="1"/>
    <col min="10" max="10" width="9" style="1" customWidth="1"/>
    <col min="11" max="11" width="9" style="1"/>
    <col min="12" max="12" width="10.3125" style="1" bestFit="1" customWidth="1"/>
    <col min="13" max="16384" width="9" style="1"/>
  </cols>
  <sheetData>
    <row r="1" spans="1:12">
      <c r="A1" s="73" t="s">
        <v>1</v>
      </c>
      <c r="B1" s="73"/>
      <c r="C1" s="73"/>
      <c r="D1" s="73"/>
      <c r="E1" s="73"/>
      <c r="F1" s="73"/>
      <c r="G1" s="73"/>
      <c r="H1" s="73"/>
      <c r="I1" s="73"/>
    </row>
    <row r="2" spans="1:12">
      <c r="A2" s="73" t="s">
        <v>83</v>
      </c>
      <c r="B2" s="73"/>
      <c r="C2" s="73"/>
      <c r="D2" s="73"/>
      <c r="E2" s="73"/>
      <c r="F2" s="73"/>
      <c r="G2" s="73"/>
      <c r="H2" s="73"/>
      <c r="I2" s="73"/>
    </row>
    <row r="3" spans="1:12">
      <c r="A3" s="73" t="s">
        <v>84</v>
      </c>
      <c r="B3" s="73"/>
      <c r="C3" s="73"/>
      <c r="D3" s="73"/>
      <c r="E3" s="73"/>
      <c r="F3" s="73"/>
      <c r="G3" s="73"/>
      <c r="H3" s="73"/>
      <c r="I3" s="73"/>
    </row>
    <row r="4" spans="1:12">
      <c r="A4" s="72" t="s">
        <v>111</v>
      </c>
      <c r="B4" s="72"/>
      <c r="C4" s="72"/>
      <c r="D4" s="72"/>
      <c r="E4" s="72"/>
      <c r="F4" s="72"/>
      <c r="G4" s="72"/>
      <c r="H4" s="72"/>
      <c r="I4" s="72"/>
    </row>
    <row r="5" spans="1:12" ht="16.5" customHeight="1">
      <c r="B5" s="94" t="s">
        <v>98</v>
      </c>
      <c r="C5" s="94"/>
      <c r="D5" s="94"/>
      <c r="E5" s="94"/>
      <c r="F5" s="94" t="s">
        <v>99</v>
      </c>
      <c r="G5" s="94"/>
      <c r="H5" s="94"/>
      <c r="I5" s="94"/>
    </row>
    <row r="6" spans="1:12">
      <c r="A6" s="8" t="s">
        <v>86</v>
      </c>
      <c r="B6" s="3" t="s">
        <v>14</v>
      </c>
      <c r="C6" s="3" t="s">
        <v>112</v>
      </c>
      <c r="D6" s="3" t="s">
        <v>113</v>
      </c>
      <c r="E6" s="3" t="s">
        <v>114</v>
      </c>
      <c r="F6" s="3" t="s">
        <v>14</v>
      </c>
      <c r="G6" s="3" t="s">
        <v>16</v>
      </c>
      <c r="H6" s="3" t="s">
        <v>113</v>
      </c>
      <c r="I6" s="3" t="s">
        <v>114</v>
      </c>
    </row>
    <row r="7" spans="1:12" ht="23" customHeight="1">
      <c r="A7" s="4" t="s">
        <v>23</v>
      </c>
      <c r="B7" s="5">
        <v>1588148</v>
      </c>
      <c r="C7" s="5">
        <v>8229871623</v>
      </c>
      <c r="D7" s="5">
        <v>-7627592864</v>
      </c>
      <c r="E7" s="5">
        <f>Table6[[#This Row],[8229871623]]+Table6[[#This Row],[-7627592864.0000]]</f>
        <v>602278759</v>
      </c>
      <c r="F7" s="5">
        <v>8329980</v>
      </c>
      <c r="G7" s="5">
        <v>48593205877</v>
      </c>
      <c r="H7" s="5">
        <v>-38749641622</v>
      </c>
      <c r="I7" s="5">
        <f>Table6[[#This Row],[48593205877]]+Table6[[#This Row],[-38749641622.0000]]</f>
        <v>9843564255</v>
      </c>
      <c r="L7" s="50"/>
    </row>
    <row r="8" spans="1:12" ht="23" customHeight="1">
      <c r="A8" s="4" t="s">
        <v>24</v>
      </c>
      <c r="B8" s="5">
        <v>1063170</v>
      </c>
      <c r="C8" s="5">
        <v>2713513976</v>
      </c>
      <c r="D8" s="5">
        <v>-2426679571</v>
      </c>
      <c r="E8" s="5">
        <f>Table6[[#This Row],[8229871623]]+Table6[[#This Row],[-7627592864.0000]]</f>
        <v>286834405</v>
      </c>
      <c r="F8" s="5">
        <v>2065620</v>
      </c>
      <c r="G8" s="5">
        <v>5345868456</v>
      </c>
      <c r="H8" s="5">
        <v>-4827814132</v>
      </c>
      <c r="I8" s="5">
        <f>Table6[[#This Row],[48593205877]]+Table6[[#This Row],[-38749641622.0000]]</f>
        <v>518054324</v>
      </c>
    </row>
    <row r="9" spans="1:12" ht="23" customHeight="1">
      <c r="A9" s="4" t="s">
        <v>25</v>
      </c>
      <c r="B9" s="5">
        <v>6278484</v>
      </c>
      <c r="C9" s="5">
        <v>16059765410</v>
      </c>
      <c r="D9" s="5">
        <v>-15751355505</v>
      </c>
      <c r="E9" s="5">
        <f>Table6[[#This Row],[8229871623]]+Table6[[#This Row],[-7627592864.0000]]</f>
        <v>308409905</v>
      </c>
      <c r="F9" s="5">
        <v>9129351</v>
      </c>
      <c r="G9" s="5">
        <v>23492673574</v>
      </c>
      <c r="H9" s="5">
        <v>-21744597695</v>
      </c>
      <c r="I9" s="5">
        <f>Table6[[#This Row],[48593205877]]+Table6[[#This Row],[-38749641622.0000]]</f>
        <v>1748075879</v>
      </c>
    </row>
    <row r="10" spans="1:12" ht="23" customHeight="1">
      <c r="A10" s="4" t="s">
        <v>29</v>
      </c>
      <c r="B10" s="5">
        <v>32486</v>
      </c>
      <c r="C10" s="5">
        <v>1670239032</v>
      </c>
      <c r="D10" s="5">
        <v>-1657504215</v>
      </c>
      <c r="E10" s="5">
        <f>Table6[[#This Row],[8229871623]]+Table6[[#This Row],[-7627592864.0000]]</f>
        <v>12734817</v>
      </c>
      <c r="F10" s="5">
        <v>52704</v>
      </c>
      <c r="G10" s="5">
        <v>2692654062</v>
      </c>
      <c r="H10" s="5">
        <v>-2673627602</v>
      </c>
      <c r="I10" s="5">
        <f>Table6[[#This Row],[48593205877]]+Table6[[#This Row],[-38749641622.0000]]</f>
        <v>19026460</v>
      </c>
    </row>
    <row r="11" spans="1:12" ht="23" customHeight="1">
      <c r="A11" s="4" t="s">
        <v>30</v>
      </c>
      <c r="B11" s="5">
        <v>844321</v>
      </c>
      <c r="C11" s="5">
        <v>16131356449</v>
      </c>
      <c r="D11" s="5">
        <v>-15883854654</v>
      </c>
      <c r="E11" s="5">
        <f>Table6[[#This Row],[8229871623]]+Table6[[#This Row],[-7627592864.0000]]</f>
        <v>247501795</v>
      </c>
      <c r="F11" s="5">
        <v>844321</v>
      </c>
      <c r="G11" s="5">
        <v>16131356449</v>
      </c>
      <c r="H11" s="5">
        <v>-15883854654</v>
      </c>
      <c r="I11" s="5">
        <f>Table6[[#This Row],[48593205877]]+Table6[[#This Row],[-38749641622.0000]]</f>
        <v>247501795</v>
      </c>
    </row>
    <row r="12" spans="1:12" ht="23" customHeight="1">
      <c r="A12" s="4" t="s">
        <v>115</v>
      </c>
      <c r="B12" s="5">
        <v>0</v>
      </c>
      <c r="C12" s="5">
        <v>0</v>
      </c>
      <c r="D12" s="5">
        <v>0</v>
      </c>
      <c r="E12" s="5">
        <f>Table6[[#This Row],[8229871623]]+Table6[[#This Row],[-7627592864.0000]]</f>
        <v>0</v>
      </c>
      <c r="F12" s="5">
        <v>200000</v>
      </c>
      <c r="G12" s="5">
        <v>2026230632</v>
      </c>
      <c r="H12" s="5">
        <v>-2024979606</v>
      </c>
      <c r="I12" s="5">
        <f>Table6[[#This Row],[48593205877]]+Table6[[#This Row],[-38749641622.0000]]</f>
        <v>1251026</v>
      </c>
    </row>
    <row r="13" spans="1:12" ht="23" customHeight="1">
      <c r="A13" s="4" t="s">
        <v>31</v>
      </c>
      <c r="B13" s="5">
        <v>1539159</v>
      </c>
      <c r="C13" s="5">
        <v>20576085599</v>
      </c>
      <c r="D13" s="5">
        <v>-20234451667</v>
      </c>
      <c r="E13" s="5">
        <f>Table6[[#This Row],[8229871623]]+Table6[[#This Row],[-7627592864.0000]]</f>
        <v>341633932</v>
      </c>
      <c r="F13" s="5">
        <v>1921472</v>
      </c>
      <c r="G13" s="5">
        <v>25652074979</v>
      </c>
      <c r="H13" s="5">
        <v>-25254550051</v>
      </c>
      <c r="I13" s="5">
        <f>Table6[[#This Row],[48593205877]]+Table6[[#This Row],[-38749641622.0000]]</f>
        <v>397524928</v>
      </c>
    </row>
    <row r="14" spans="1:12" ht="23" customHeight="1">
      <c r="A14" s="4" t="s">
        <v>28</v>
      </c>
      <c r="B14" s="5">
        <v>1673457</v>
      </c>
      <c r="C14" s="5">
        <v>22042695226</v>
      </c>
      <c r="D14" s="5">
        <v>-21614846265</v>
      </c>
      <c r="E14" s="5">
        <f>Table6[[#This Row],[8229871623]]+Table6[[#This Row],[-7627592864.0000]]</f>
        <v>427848961</v>
      </c>
      <c r="F14" s="5">
        <v>1714678</v>
      </c>
      <c r="G14" s="5">
        <v>22579483290</v>
      </c>
      <c r="H14" s="5">
        <v>-22147074447</v>
      </c>
      <c r="I14" s="5">
        <f>Table6[[#This Row],[48593205877]]+Table6[[#This Row],[-38749641622.0000]]</f>
        <v>432408843</v>
      </c>
    </row>
    <row r="15" spans="1:12" ht="23" customHeight="1">
      <c r="A15" s="4" t="s">
        <v>32</v>
      </c>
      <c r="B15" s="5">
        <f>SUM(B7:B14)</f>
        <v>13019225</v>
      </c>
      <c r="C15" s="5">
        <f>SUM(C7:C14)</f>
        <v>87423527315</v>
      </c>
      <c r="D15" s="5">
        <f t="shared" ref="D15:F15" si="0">SUM(D7:D14)</f>
        <v>-85196284741</v>
      </c>
      <c r="E15" s="5">
        <f>SUM(E7:E14)</f>
        <v>2227242574</v>
      </c>
      <c r="F15" s="5">
        <f t="shared" si="0"/>
        <v>24258126</v>
      </c>
      <c r="G15" s="5">
        <f>SUM(G7:G14)</f>
        <v>146513547319</v>
      </c>
      <c r="H15" s="5">
        <f>SUM(H7:H14)</f>
        <v>-133306139809</v>
      </c>
      <c r="I15" s="5">
        <f>SUM(I7:I14)</f>
        <v>13207407510</v>
      </c>
    </row>
    <row r="16" spans="1:12" ht="23" customHeight="1">
      <c r="A16" s="4" t="s">
        <v>33</v>
      </c>
      <c r="B16" s="6"/>
      <c r="C16" s="6"/>
      <c r="D16" s="6"/>
      <c r="E16" s="6"/>
      <c r="F16" s="5"/>
      <c r="G16" s="6"/>
      <c r="H16" s="6"/>
      <c r="I16" s="6"/>
    </row>
    <row r="18" spans="1:9">
      <c r="A18" s="95" t="s">
        <v>116</v>
      </c>
      <c r="B18" s="96"/>
      <c r="C18" s="96"/>
      <c r="D18" s="96"/>
      <c r="E18" s="96"/>
      <c r="F18" s="96"/>
      <c r="G18" s="96"/>
      <c r="H18" s="96"/>
      <c r="I18" s="97"/>
    </row>
    <row r="20" spans="1:9">
      <c r="E20" s="49"/>
    </row>
  </sheetData>
  <mergeCells count="8">
    <mergeCell ref="A1:I1"/>
    <mergeCell ref="A2:I2"/>
    <mergeCell ref="A3:I3"/>
    <mergeCell ref="A18:I18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0"/>
  <sheetViews>
    <sheetView rightToLeft="1" zoomScaleNormal="100" zoomScaleSheetLayoutView="106" workbookViewId="0">
      <selection activeCell="C7" sqref="C7"/>
    </sheetView>
  </sheetViews>
  <sheetFormatPr defaultColWidth="9" defaultRowHeight="20.65"/>
  <cols>
    <col min="1" max="1" width="31.125" style="7" bestFit="1" customWidth="1"/>
    <col min="2" max="2" width="13" style="7" customWidth="1"/>
    <col min="3" max="3" width="15.8125" style="7" customWidth="1"/>
    <col min="4" max="4" width="16.25" style="7" customWidth="1"/>
    <col min="5" max="5" width="24.125" style="7" customWidth="1"/>
    <col min="6" max="6" width="13" style="7" customWidth="1"/>
    <col min="7" max="7" width="15.8125" style="7" customWidth="1"/>
    <col min="8" max="8" width="16.25" style="7" customWidth="1"/>
    <col min="9" max="9" width="24.125" style="7" customWidth="1"/>
    <col min="10" max="10" width="9" style="1" customWidth="1"/>
    <col min="11" max="16384" width="9" style="1"/>
  </cols>
  <sheetData>
    <row r="1" spans="1:9">
      <c r="A1" s="73" t="s">
        <v>1</v>
      </c>
      <c r="B1" s="73"/>
      <c r="C1" s="73"/>
      <c r="D1" s="73"/>
      <c r="E1" s="73"/>
      <c r="F1" s="73"/>
      <c r="G1" s="73"/>
      <c r="H1" s="73"/>
      <c r="I1" s="73"/>
    </row>
    <row r="2" spans="1:9">
      <c r="A2" s="73" t="s">
        <v>83</v>
      </c>
      <c r="B2" s="73"/>
      <c r="C2" s="73"/>
      <c r="D2" s="73"/>
      <c r="E2" s="73"/>
      <c r="F2" s="73"/>
      <c r="G2" s="73"/>
      <c r="H2" s="73"/>
      <c r="I2" s="73"/>
    </row>
    <row r="3" spans="1:9">
      <c r="A3" s="73" t="s">
        <v>84</v>
      </c>
      <c r="B3" s="73"/>
      <c r="C3" s="73"/>
      <c r="D3" s="73"/>
      <c r="E3" s="73"/>
      <c r="F3" s="73"/>
      <c r="G3" s="73"/>
      <c r="H3" s="73"/>
      <c r="I3" s="73"/>
    </row>
    <row r="4" spans="1:9">
      <c r="A4" s="72" t="s">
        <v>117</v>
      </c>
      <c r="B4" s="72"/>
      <c r="C4" s="72"/>
      <c r="D4" s="72"/>
    </row>
    <row r="5" spans="1:9" ht="16.5" customHeight="1">
      <c r="B5" s="78" t="s">
        <v>98</v>
      </c>
      <c r="C5" s="78"/>
      <c r="D5" s="78"/>
      <c r="E5" s="78"/>
      <c r="F5" s="94" t="s">
        <v>99</v>
      </c>
      <c r="G5" s="94"/>
      <c r="H5" s="94"/>
      <c r="I5" s="94"/>
    </row>
    <row r="6" spans="1:9" ht="53.25" customHeight="1">
      <c r="A6" s="8" t="s">
        <v>86</v>
      </c>
      <c r="B6" s="3" t="s">
        <v>14</v>
      </c>
      <c r="C6" s="3" t="s">
        <v>16</v>
      </c>
      <c r="D6" s="3" t="s">
        <v>113</v>
      </c>
      <c r="E6" s="3" t="s">
        <v>118</v>
      </c>
      <c r="F6" s="3" t="s">
        <v>14</v>
      </c>
      <c r="G6" s="3" t="s">
        <v>16</v>
      </c>
      <c r="H6" s="3" t="s">
        <v>113</v>
      </c>
      <c r="I6" s="3" t="s">
        <v>118</v>
      </c>
    </row>
    <row r="7" spans="1:9" ht="23" customHeight="1">
      <c r="A7" s="4" t="s">
        <v>23</v>
      </c>
      <c r="B7" s="5">
        <v>12394901</v>
      </c>
      <c r="C7" s="5">
        <v>55920446155</v>
      </c>
      <c r="D7" s="5">
        <v>-76367995812</v>
      </c>
      <c r="E7" s="5">
        <v>-20447549657</v>
      </c>
      <c r="F7" s="5">
        <v>12394901</v>
      </c>
      <c r="G7" s="5">
        <v>60554783603</v>
      </c>
      <c r="H7" s="5">
        <v>-59814292937</v>
      </c>
      <c r="I7" s="5">
        <v>-3893846782</v>
      </c>
    </row>
    <row r="8" spans="1:9" ht="23" customHeight="1">
      <c r="A8" s="4" t="s">
        <v>24</v>
      </c>
      <c r="B8" s="5">
        <v>19019481</v>
      </c>
      <c r="C8" s="5">
        <v>35064273331</v>
      </c>
      <c r="D8" s="5">
        <v>-37760108054</v>
      </c>
      <c r="E8" s="5">
        <v>-2695834723</v>
      </c>
      <c r="F8" s="5">
        <v>19019481</v>
      </c>
      <c r="G8" s="5">
        <v>50360389704</v>
      </c>
      <c r="H8" s="5">
        <v>-32546219163</v>
      </c>
      <c r="I8" s="5">
        <v>2518054168</v>
      </c>
    </row>
    <row r="9" spans="1:9" ht="23" customHeight="1">
      <c r="A9" s="4" t="s">
        <v>25</v>
      </c>
      <c r="B9" s="5">
        <v>13812420</v>
      </c>
      <c r="C9" s="5">
        <v>33745700665</v>
      </c>
      <c r="D9" s="5">
        <v>-43301339427</v>
      </c>
      <c r="E9" s="5">
        <v>-9555638762</v>
      </c>
      <c r="F9" s="5">
        <v>13812420</v>
      </c>
      <c r="G9" s="5">
        <v>32618459651</v>
      </c>
      <c r="H9" s="5">
        <v>-34777122636</v>
      </c>
      <c r="I9" s="5">
        <v>-1031421971</v>
      </c>
    </row>
    <row r="10" spans="1:9" ht="23" customHeight="1">
      <c r="A10" s="4" t="s">
        <v>27</v>
      </c>
      <c r="B10" s="5">
        <v>1576213</v>
      </c>
      <c r="C10" s="5">
        <v>16255588604</v>
      </c>
      <c r="D10" s="5">
        <v>-15962145098</v>
      </c>
      <c r="E10" s="5">
        <v>293443506</v>
      </c>
      <c r="F10" s="5">
        <v>1576213</v>
      </c>
      <c r="G10" s="5">
        <v>0</v>
      </c>
      <c r="H10" s="5">
        <v>-15962145098</v>
      </c>
      <c r="I10" s="5">
        <v>293443506</v>
      </c>
    </row>
    <row r="11" spans="1:9" ht="23" customHeight="1">
      <c r="A11" s="4" t="s">
        <v>28</v>
      </c>
      <c r="B11" s="5">
        <v>1078890</v>
      </c>
      <c r="C11" s="5">
        <v>14466280856</v>
      </c>
      <c r="D11" s="5">
        <v>-14557971376</v>
      </c>
      <c r="E11" s="5">
        <v>-91690520</v>
      </c>
      <c r="F11" s="5">
        <v>1078890</v>
      </c>
      <c r="G11" s="5">
        <v>36172817641</v>
      </c>
      <c r="H11" s="5">
        <v>-13935249897</v>
      </c>
      <c r="I11" s="5">
        <v>531030959</v>
      </c>
    </row>
    <row r="12" spans="1:9" ht="23" customHeight="1">
      <c r="A12" s="4" t="s">
        <v>29</v>
      </c>
      <c r="B12" s="5">
        <v>114415</v>
      </c>
      <c r="C12" s="5">
        <v>5949608391</v>
      </c>
      <c r="D12" s="5">
        <v>-5861279616</v>
      </c>
      <c r="E12" s="5">
        <v>88328775</v>
      </c>
      <c r="F12" s="5">
        <v>114415</v>
      </c>
      <c r="G12" s="5">
        <v>669191056</v>
      </c>
      <c r="H12" s="5">
        <v>-5851025830</v>
      </c>
      <c r="I12" s="5">
        <v>98582561</v>
      </c>
    </row>
    <row r="13" spans="1:9" ht="23" customHeight="1">
      <c r="A13" s="4" t="s">
        <v>30</v>
      </c>
      <c r="B13" s="5">
        <v>1181847</v>
      </c>
      <c r="C13" s="5">
        <v>22791190790</v>
      </c>
      <c r="D13" s="5">
        <v>-22405566104</v>
      </c>
      <c r="E13" s="5">
        <v>385624686</v>
      </c>
      <c r="F13" s="5">
        <v>1181847</v>
      </c>
      <c r="G13" s="5">
        <v>38289420758</v>
      </c>
      <c r="H13" s="5">
        <v>-22233588849</v>
      </c>
      <c r="I13" s="5">
        <v>557601941</v>
      </c>
    </row>
    <row r="14" spans="1:9" ht="23" customHeight="1">
      <c r="A14" s="4" t="s">
        <v>31</v>
      </c>
      <c r="B14" s="5">
        <v>848059</v>
      </c>
      <c r="C14" s="5">
        <v>11533135653</v>
      </c>
      <c r="D14" s="5">
        <v>-11745179083</v>
      </c>
      <c r="E14" s="5">
        <v>-212043430</v>
      </c>
      <c r="F14" s="5">
        <v>848059</v>
      </c>
      <c r="G14" s="5">
        <v>20163165920</v>
      </c>
      <c r="H14" s="5">
        <v>-11450366678</v>
      </c>
      <c r="I14" s="5">
        <v>82768975</v>
      </c>
    </row>
    <row r="15" spans="1:9" ht="23" customHeight="1">
      <c r="A15" s="4" t="s">
        <v>26</v>
      </c>
      <c r="B15" s="5">
        <v>14337735</v>
      </c>
      <c r="C15" s="5">
        <v>12008770681</v>
      </c>
      <c r="D15" s="5">
        <v>-13339424546</v>
      </c>
      <c r="E15" s="5">
        <v>-1330653865</v>
      </c>
      <c r="F15" s="5">
        <v>14337735</v>
      </c>
      <c r="G15" s="5">
        <v>0</v>
      </c>
      <c r="H15" s="5">
        <v>-13339424546</v>
      </c>
      <c r="I15" s="5">
        <v>-1330653865</v>
      </c>
    </row>
    <row r="16" spans="1:9" ht="23" customHeight="1">
      <c r="A16" s="4" t="s">
        <v>32</v>
      </c>
      <c r="B16" s="5">
        <f>SUM(B7:B15)</f>
        <v>64363961</v>
      </c>
      <c r="C16" s="5">
        <f>SUM(C7:C15)</f>
        <v>207734995126</v>
      </c>
      <c r="D16" s="5">
        <f t="shared" ref="D16:I16" si="0">SUM(D7:D15)</f>
        <v>-241301009116</v>
      </c>
      <c r="E16" s="5">
        <f>SUM(E7:E15)</f>
        <v>-33566013990</v>
      </c>
      <c r="F16" s="5">
        <f t="shared" si="0"/>
        <v>64363961</v>
      </c>
      <c r="G16" s="5">
        <f t="shared" si="0"/>
        <v>238828228333</v>
      </c>
      <c r="H16" s="5">
        <f t="shared" si="0"/>
        <v>-209909435634</v>
      </c>
      <c r="I16" s="5">
        <f t="shared" si="0"/>
        <v>-2174440508</v>
      </c>
    </row>
    <row r="17" spans="1:9" ht="23" customHeight="1">
      <c r="A17" s="4" t="s">
        <v>33</v>
      </c>
      <c r="B17" s="51"/>
      <c r="C17" s="48"/>
      <c r="D17" s="48"/>
      <c r="E17" s="48"/>
      <c r="F17" s="51"/>
      <c r="G17" s="48"/>
      <c r="H17" s="48"/>
      <c r="I17" s="48"/>
    </row>
    <row r="20" spans="1:9">
      <c r="A20" s="98" t="s">
        <v>116</v>
      </c>
      <c r="B20" s="98"/>
      <c r="C20" s="98"/>
      <c r="D20" s="98"/>
      <c r="E20" s="98"/>
      <c r="F20" s="98"/>
      <c r="G20" s="98"/>
      <c r="H20" s="98"/>
      <c r="I20" s="98"/>
    </row>
  </sheetData>
  <mergeCells count="7">
    <mergeCell ref="A20:I20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rightToLeft="1" zoomScaleNormal="100" zoomScaleSheetLayoutView="106" workbookViewId="0">
      <selection activeCell="G22" sqref="G22"/>
    </sheetView>
  </sheetViews>
  <sheetFormatPr defaultColWidth="9" defaultRowHeight="20.65"/>
  <cols>
    <col min="1" max="1" width="31.125" style="7" bestFit="1" customWidth="1"/>
    <col min="2" max="2" width="13" style="7" customWidth="1"/>
    <col min="3" max="3" width="15.375" style="7" customWidth="1"/>
    <col min="4" max="4" width="13.4375" style="7" customWidth="1"/>
    <col min="5" max="5" width="15.375" style="7" customWidth="1"/>
    <col min="6" max="6" width="16.875" style="7" customWidth="1"/>
    <col min="7" max="7" width="13" style="7" customWidth="1"/>
    <col min="8" max="8" width="14.5" style="7" customWidth="1"/>
    <col min="9" max="9" width="14.3125" style="7" customWidth="1"/>
    <col min="10" max="10" width="14.5" style="7" customWidth="1"/>
    <col min="11" max="11" width="16.875" style="7" customWidth="1"/>
    <col min="12" max="12" width="9" style="7" customWidth="1"/>
    <col min="13" max="16384" width="9" style="7"/>
  </cols>
  <sheetData>
    <row r="1" spans="1:11">
      <c r="A1" s="73" t="s">
        <v>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>
      <c r="A2" s="73" t="s">
        <v>83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>
      <c r="A3" s="73" t="s">
        <v>84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5" spans="1:11">
      <c r="A5" s="72" t="s">
        <v>119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7" spans="1:11" ht="19.5" customHeight="1">
      <c r="A7" s="34"/>
      <c r="B7" s="94" t="s">
        <v>98</v>
      </c>
      <c r="C7" s="94"/>
      <c r="D7" s="94"/>
      <c r="E7" s="94"/>
      <c r="F7" s="94"/>
      <c r="G7" s="94" t="s">
        <v>99</v>
      </c>
      <c r="H7" s="94"/>
      <c r="I7" s="94"/>
      <c r="J7" s="94"/>
      <c r="K7" s="94"/>
    </row>
    <row r="8" spans="1:11" ht="19.5" customHeight="1">
      <c r="A8" s="73" t="s">
        <v>120</v>
      </c>
      <c r="B8" s="99" t="s">
        <v>121</v>
      </c>
      <c r="C8" s="99" t="s">
        <v>122</v>
      </c>
      <c r="D8" s="99" t="s">
        <v>123</v>
      </c>
      <c r="E8" s="99" t="s">
        <v>32</v>
      </c>
      <c r="F8" s="99"/>
      <c r="G8" s="99" t="s">
        <v>121</v>
      </c>
      <c r="H8" s="99" t="s">
        <v>122</v>
      </c>
      <c r="I8" s="99" t="s">
        <v>123</v>
      </c>
      <c r="J8" s="99" t="s">
        <v>32</v>
      </c>
      <c r="K8" s="99"/>
    </row>
    <row r="9" spans="1:11" ht="18.75" customHeight="1">
      <c r="A9" s="73"/>
      <c r="B9" s="100"/>
      <c r="C9" s="100"/>
      <c r="D9" s="100"/>
      <c r="E9" s="94"/>
      <c r="F9" s="94"/>
      <c r="G9" s="100"/>
      <c r="H9" s="100"/>
      <c r="I9" s="100"/>
      <c r="J9" s="94"/>
      <c r="K9" s="94"/>
    </row>
    <row r="10" spans="1:11" ht="28.5" customHeight="1">
      <c r="A10" s="78"/>
      <c r="B10" s="56" t="s">
        <v>124</v>
      </c>
      <c r="C10" s="56" t="s">
        <v>125</v>
      </c>
      <c r="D10" s="56" t="s">
        <v>125</v>
      </c>
      <c r="E10" s="54" t="s">
        <v>74</v>
      </c>
      <c r="F10" s="54" t="s">
        <v>126</v>
      </c>
      <c r="G10" s="56" t="s">
        <v>124</v>
      </c>
      <c r="H10" s="56" t="s">
        <v>125</v>
      </c>
      <c r="I10" s="56" t="s">
        <v>125</v>
      </c>
      <c r="J10" s="54" t="s">
        <v>74</v>
      </c>
      <c r="K10" s="54" t="s">
        <v>126</v>
      </c>
    </row>
    <row r="11" spans="1:11" ht="23" customHeight="1">
      <c r="A11" s="4" t="s">
        <v>23</v>
      </c>
      <c r="B11" s="5">
        <v>0</v>
      </c>
      <c r="C11" s="5">
        <v>-20447549657</v>
      </c>
      <c r="D11" s="5">
        <v>602278759</v>
      </c>
      <c r="E11" s="5">
        <v>-19845270898</v>
      </c>
      <c r="F11" s="6">
        <v>64.75</v>
      </c>
      <c r="G11" s="5">
        <v>0</v>
      </c>
      <c r="H11" s="5">
        <v>-3893846782</v>
      </c>
      <c r="I11" s="5">
        <v>9843564255</v>
      </c>
      <c r="J11" s="5">
        <v>5949717473</v>
      </c>
      <c r="K11" s="6">
        <v>50.03</v>
      </c>
    </row>
    <row r="12" spans="1:11" ht="23" customHeight="1">
      <c r="A12" s="4" t="s">
        <v>24</v>
      </c>
      <c r="B12" s="5">
        <v>0</v>
      </c>
      <c r="C12" s="5">
        <v>-2695834723</v>
      </c>
      <c r="D12" s="5">
        <v>286834405</v>
      </c>
      <c r="E12" s="5">
        <v>-2409000318</v>
      </c>
      <c r="F12" s="6">
        <v>7.86</v>
      </c>
      <c r="G12" s="5">
        <v>0</v>
      </c>
      <c r="H12" s="5">
        <v>2518054168</v>
      </c>
      <c r="I12" s="5">
        <v>518054324</v>
      </c>
      <c r="J12" s="5">
        <v>3036108492</v>
      </c>
      <c r="K12" s="6">
        <v>25.53</v>
      </c>
    </row>
    <row r="13" spans="1:11" ht="23" customHeight="1">
      <c r="A13" s="4" t="s">
        <v>25</v>
      </c>
      <c r="B13" s="5">
        <v>601614952</v>
      </c>
      <c r="C13" s="5">
        <v>-9555638762</v>
      </c>
      <c r="D13" s="5">
        <v>308409905</v>
      </c>
      <c r="E13" s="5">
        <v>-8645613905</v>
      </c>
      <c r="F13" s="6">
        <v>28.21</v>
      </c>
      <c r="G13" s="5">
        <v>601614952</v>
      </c>
      <c r="H13" s="5">
        <v>-1031421971</v>
      </c>
      <c r="I13" s="5">
        <v>1748075879</v>
      </c>
      <c r="J13" s="5">
        <v>1318268860</v>
      </c>
      <c r="K13" s="6">
        <v>11.09</v>
      </c>
    </row>
    <row r="14" spans="1:11" ht="23" customHeight="1">
      <c r="A14" s="4" t="s">
        <v>26</v>
      </c>
      <c r="B14" s="5">
        <v>0</v>
      </c>
      <c r="C14" s="5">
        <v>-1330653865</v>
      </c>
      <c r="D14" s="5">
        <v>0</v>
      </c>
      <c r="E14" s="5">
        <v>-1330653865</v>
      </c>
      <c r="F14" s="6">
        <v>4.34</v>
      </c>
      <c r="G14" s="5">
        <v>0</v>
      </c>
      <c r="H14" s="5">
        <v>-1330653865</v>
      </c>
      <c r="I14" s="5">
        <v>0</v>
      </c>
      <c r="J14" s="5">
        <v>-1330653865</v>
      </c>
      <c r="K14" s="6">
        <v>-11.19</v>
      </c>
    </row>
    <row r="15" spans="1:11" ht="23" customHeight="1">
      <c r="A15" s="4" t="s">
        <v>115</v>
      </c>
      <c r="B15" s="5">
        <v>0</v>
      </c>
      <c r="C15" s="5">
        <v>0</v>
      </c>
      <c r="D15" s="5">
        <v>0</v>
      </c>
      <c r="E15" s="5">
        <v>0</v>
      </c>
      <c r="F15" s="6">
        <v>0</v>
      </c>
      <c r="G15" s="5">
        <v>0</v>
      </c>
      <c r="H15" s="5">
        <v>0</v>
      </c>
      <c r="I15" s="5">
        <v>1251026</v>
      </c>
      <c r="J15" s="5">
        <v>1251026</v>
      </c>
      <c r="K15" s="6">
        <v>0.01</v>
      </c>
    </row>
    <row r="16" spans="1:11" ht="23" customHeight="1">
      <c r="A16" s="4" t="s">
        <v>27</v>
      </c>
      <c r="B16" s="5">
        <v>0</v>
      </c>
      <c r="C16" s="5">
        <v>293443506</v>
      </c>
      <c r="D16" s="5">
        <v>0</v>
      </c>
      <c r="E16" s="5">
        <v>293443506</v>
      </c>
      <c r="F16" s="6">
        <v>-0.96</v>
      </c>
      <c r="G16" s="5">
        <v>0</v>
      </c>
      <c r="H16" s="5">
        <v>293443506</v>
      </c>
      <c r="I16" s="5">
        <v>0</v>
      </c>
      <c r="J16" s="5">
        <v>293443506</v>
      </c>
      <c r="K16" s="6">
        <v>2.4700000000000002</v>
      </c>
    </row>
    <row r="17" spans="1:11" ht="23" customHeight="1">
      <c r="A17" s="4" t="s">
        <v>28</v>
      </c>
      <c r="B17" s="5">
        <v>0</v>
      </c>
      <c r="C17" s="5">
        <v>-91690520</v>
      </c>
      <c r="D17" s="5">
        <v>427848961</v>
      </c>
      <c r="E17" s="5">
        <v>336158441</v>
      </c>
      <c r="F17" s="6">
        <v>-1.1000000000000001</v>
      </c>
      <c r="G17" s="5">
        <v>0</v>
      </c>
      <c r="H17" s="5">
        <v>531030959</v>
      </c>
      <c r="I17" s="5">
        <v>432408843</v>
      </c>
      <c r="J17" s="5">
        <v>963439802</v>
      </c>
      <c r="K17" s="6">
        <v>8.1</v>
      </c>
    </row>
    <row r="18" spans="1:11" ht="23" customHeight="1">
      <c r="A18" s="4" t="s">
        <v>29</v>
      </c>
      <c r="B18" s="5">
        <v>0</v>
      </c>
      <c r="C18" s="5">
        <v>88328775</v>
      </c>
      <c r="D18" s="5">
        <v>12734817</v>
      </c>
      <c r="E18" s="5">
        <v>101063592</v>
      </c>
      <c r="F18" s="6">
        <v>-0.33</v>
      </c>
      <c r="G18" s="5">
        <v>0</v>
      </c>
      <c r="H18" s="5">
        <v>98582561</v>
      </c>
      <c r="I18" s="5">
        <v>19026460</v>
      </c>
      <c r="J18" s="5">
        <v>117609021</v>
      </c>
      <c r="K18" s="6">
        <v>0.99</v>
      </c>
    </row>
    <row r="19" spans="1:11" ht="23" customHeight="1">
      <c r="A19" s="4" t="s">
        <v>30</v>
      </c>
      <c r="B19" s="5">
        <v>0</v>
      </c>
      <c r="C19" s="5">
        <v>385624686</v>
      </c>
      <c r="D19" s="5">
        <v>247501795</v>
      </c>
      <c r="E19" s="5">
        <v>633126481</v>
      </c>
      <c r="F19" s="6">
        <v>-2.0699999999999998</v>
      </c>
      <c r="G19" s="5">
        <v>0</v>
      </c>
      <c r="H19" s="5">
        <v>557601941</v>
      </c>
      <c r="I19" s="5">
        <v>247501795</v>
      </c>
      <c r="J19" s="5">
        <v>805103736</v>
      </c>
      <c r="K19" s="6">
        <v>6.77</v>
      </c>
    </row>
    <row r="20" spans="1:11" ht="23" customHeight="1">
      <c r="A20" s="4" t="s">
        <v>31</v>
      </c>
      <c r="B20" s="5">
        <v>0</v>
      </c>
      <c r="C20" s="5">
        <v>-212043430</v>
      </c>
      <c r="D20" s="5">
        <v>341633932</v>
      </c>
      <c r="E20" s="5">
        <v>129590502</v>
      </c>
      <c r="F20" s="6">
        <v>-0.42</v>
      </c>
      <c r="G20" s="5">
        <v>0</v>
      </c>
      <c r="H20" s="5">
        <v>82768975</v>
      </c>
      <c r="I20" s="5">
        <v>397524928</v>
      </c>
      <c r="J20" s="5">
        <v>480293903</v>
      </c>
      <c r="K20" s="6">
        <v>4.04</v>
      </c>
    </row>
    <row r="21" spans="1:11" ht="23" customHeight="1">
      <c r="A21" s="4" t="s">
        <v>32</v>
      </c>
      <c r="B21" s="5">
        <f>SUM(B11:B20)</f>
        <v>601614952</v>
      </c>
      <c r="C21" s="5">
        <f t="shared" ref="C21:I21" si="0">SUM(C11:C20)</f>
        <v>-33566013990</v>
      </c>
      <c r="D21" s="5">
        <f>SUM(D11:D20)</f>
        <v>2227242574</v>
      </c>
      <c r="E21" s="5">
        <f>SUM(E11:E20)</f>
        <v>-30737156464</v>
      </c>
      <c r="F21" s="5">
        <f t="shared" si="0"/>
        <v>100.28000000000002</v>
      </c>
      <c r="G21" s="5">
        <f>SUM(G11:G20)</f>
        <v>601614952</v>
      </c>
      <c r="H21" s="5">
        <f>SUM(H11:H20)</f>
        <v>-2174440508</v>
      </c>
      <c r="I21" s="5">
        <f t="shared" si="0"/>
        <v>13207407510</v>
      </c>
      <c r="J21" s="5">
        <f>SUM(J11:J20)</f>
        <v>11634581954</v>
      </c>
      <c r="K21" s="6">
        <f>SUM(K11:K20)</f>
        <v>97.84</v>
      </c>
    </row>
    <row r="22" spans="1:11" ht="23" customHeight="1">
      <c r="A22" s="4" t="s">
        <v>33</v>
      </c>
      <c r="B22" s="48"/>
      <c r="C22" s="48"/>
      <c r="D22" s="48"/>
      <c r="E22" s="48"/>
      <c r="F22" s="55"/>
      <c r="G22" s="48"/>
      <c r="H22" s="48"/>
      <c r="I22" s="48"/>
      <c r="J22" s="48"/>
      <c r="K22" s="48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1"/>
  <sheetViews>
    <sheetView rightToLeft="1" zoomScaleNormal="100" zoomScaleSheetLayoutView="106" workbookViewId="0">
      <selection activeCell="B6" sqref="B6:E6"/>
    </sheetView>
  </sheetViews>
  <sheetFormatPr defaultColWidth="9" defaultRowHeight="20.65"/>
  <cols>
    <col min="1" max="9" width="13" style="7" customWidth="1"/>
    <col min="10" max="10" width="9" style="1" customWidth="1"/>
    <col min="11" max="16384" width="9" style="1"/>
  </cols>
  <sheetData>
    <row r="1" spans="1:9">
      <c r="A1" s="73" t="s">
        <v>1</v>
      </c>
      <c r="B1" s="73"/>
      <c r="C1" s="73"/>
      <c r="D1" s="73"/>
      <c r="E1" s="73"/>
      <c r="F1" s="73"/>
      <c r="G1" s="73"/>
      <c r="H1" s="73"/>
      <c r="I1" s="73"/>
    </row>
    <row r="2" spans="1:9">
      <c r="A2" s="73" t="s">
        <v>83</v>
      </c>
      <c r="B2" s="73"/>
      <c r="C2" s="73"/>
      <c r="D2" s="73"/>
      <c r="E2" s="73"/>
      <c r="F2" s="73"/>
      <c r="G2" s="73"/>
      <c r="H2" s="73"/>
      <c r="I2" s="73"/>
    </row>
    <row r="3" spans="1:9">
      <c r="A3" s="73" t="s">
        <v>84</v>
      </c>
      <c r="B3" s="73"/>
      <c r="C3" s="73"/>
      <c r="D3" s="73"/>
      <c r="E3" s="73"/>
      <c r="F3" s="73"/>
      <c r="G3" s="73"/>
      <c r="H3" s="73"/>
      <c r="I3" s="73"/>
    </row>
    <row r="4" spans="1:9">
      <c r="A4" s="72" t="s">
        <v>127</v>
      </c>
      <c r="B4" s="72"/>
      <c r="C4" s="72"/>
      <c r="D4" s="72"/>
      <c r="E4" s="72"/>
      <c r="F4" s="72"/>
      <c r="G4" s="72"/>
      <c r="H4" s="72"/>
      <c r="I4" s="72"/>
    </row>
    <row r="6" spans="1:9" ht="19.5" customHeight="1">
      <c r="A6" s="58"/>
      <c r="B6" s="94" t="s">
        <v>98</v>
      </c>
      <c r="C6" s="94"/>
      <c r="D6" s="94"/>
      <c r="E6" s="94"/>
      <c r="F6" s="94" t="s">
        <v>99</v>
      </c>
      <c r="G6" s="94"/>
      <c r="H6" s="94"/>
      <c r="I6" s="94"/>
    </row>
    <row r="7" spans="1:9" ht="20.25" customHeight="1">
      <c r="A7" s="101"/>
      <c r="B7" s="99" t="s">
        <v>128</v>
      </c>
      <c r="C7" s="99" t="s">
        <v>122</v>
      </c>
      <c r="D7" s="99" t="s">
        <v>123</v>
      </c>
      <c r="E7" s="99" t="s">
        <v>32</v>
      </c>
      <c r="F7" s="99" t="s">
        <v>128</v>
      </c>
      <c r="G7" s="99" t="s">
        <v>122</v>
      </c>
      <c r="H7" s="99" t="s">
        <v>123</v>
      </c>
      <c r="I7" s="99" t="s">
        <v>32</v>
      </c>
    </row>
    <row r="8" spans="1:9" ht="20.25" customHeight="1">
      <c r="A8" s="102"/>
      <c r="B8" s="100"/>
      <c r="C8" s="100"/>
      <c r="D8" s="100"/>
      <c r="E8" s="100"/>
      <c r="F8" s="100"/>
      <c r="G8" s="100"/>
      <c r="H8" s="100"/>
      <c r="I8" s="100"/>
    </row>
    <row r="9" spans="1:9">
      <c r="A9" s="102"/>
      <c r="B9" s="59" t="s">
        <v>124</v>
      </c>
      <c r="C9" s="59" t="s">
        <v>129</v>
      </c>
      <c r="D9" s="59" t="s">
        <v>125</v>
      </c>
      <c r="E9" s="94"/>
      <c r="F9" s="59" t="s">
        <v>125</v>
      </c>
      <c r="G9" s="59" t="s">
        <v>125</v>
      </c>
      <c r="H9" s="59" t="s">
        <v>125</v>
      </c>
      <c r="I9" s="94"/>
    </row>
    <row r="10" spans="1:9" ht="23" customHeight="1">
      <c r="A10" s="4" t="s">
        <v>32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ht="23" customHeight="1">
      <c r="A11" s="60" t="s">
        <v>33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rightToLeft="1" zoomScaleNormal="100" zoomScaleSheetLayoutView="106" workbookViewId="0">
      <selection activeCell="E12" sqref="E12"/>
    </sheetView>
  </sheetViews>
  <sheetFormatPr defaultColWidth="13" defaultRowHeight="20.65"/>
  <cols>
    <col min="1" max="1" width="14.0625" style="7" bestFit="1" customWidth="1"/>
    <col min="2" max="2" width="17.9375" style="7" customWidth="1"/>
    <col min="3" max="3" width="24.9375" style="7" customWidth="1"/>
    <col min="4" max="4" width="21.5625" style="7" customWidth="1"/>
    <col min="5" max="5" width="24.9375" style="7" customWidth="1"/>
    <col min="6" max="6" width="21.5625" style="7" customWidth="1"/>
    <col min="7" max="8" width="13" style="1" customWidth="1"/>
    <col min="9" max="16384" width="13" style="1"/>
  </cols>
  <sheetData>
    <row r="1" spans="1:7">
      <c r="A1" s="73" t="s">
        <v>1</v>
      </c>
      <c r="B1" s="73"/>
      <c r="C1" s="73"/>
      <c r="D1" s="73"/>
      <c r="E1" s="73"/>
      <c r="F1" s="73"/>
    </row>
    <row r="2" spans="1:7">
      <c r="A2" s="73" t="s">
        <v>83</v>
      </c>
      <c r="B2" s="73"/>
      <c r="C2" s="73"/>
      <c r="D2" s="73"/>
      <c r="E2" s="73"/>
      <c r="F2" s="73"/>
    </row>
    <row r="3" spans="1:7">
      <c r="A3" s="73" t="s">
        <v>84</v>
      </c>
      <c r="B3" s="73"/>
      <c r="C3" s="73"/>
      <c r="D3" s="73"/>
      <c r="E3" s="73"/>
      <c r="F3" s="73"/>
    </row>
    <row r="4" spans="1:7">
      <c r="A4" s="72" t="s">
        <v>130</v>
      </c>
      <c r="B4" s="72"/>
      <c r="C4" s="72"/>
      <c r="D4" s="72"/>
      <c r="E4" s="72"/>
      <c r="F4" s="72"/>
    </row>
    <row r="5" spans="1:7">
      <c r="A5" s="34"/>
      <c r="B5" s="34"/>
      <c r="C5" s="34"/>
      <c r="D5" s="34"/>
      <c r="E5" s="34"/>
      <c r="F5" s="34"/>
    </row>
    <row r="6" spans="1:7" ht="37.5" customHeight="1">
      <c r="A6" s="103" t="s">
        <v>131</v>
      </c>
      <c r="B6" s="103"/>
      <c r="C6" s="104" t="s">
        <v>98</v>
      </c>
      <c r="D6" s="104"/>
      <c r="E6" s="103" t="s">
        <v>99</v>
      </c>
      <c r="F6" s="103"/>
      <c r="G6" s="46"/>
    </row>
    <row r="7" spans="1:7" ht="59.25" customHeight="1">
      <c r="A7" s="52" t="s">
        <v>132</v>
      </c>
      <c r="B7" s="53" t="s">
        <v>71</v>
      </c>
      <c r="C7" s="53" t="s">
        <v>133</v>
      </c>
      <c r="D7" s="53" t="s">
        <v>134</v>
      </c>
      <c r="E7" s="53" t="s">
        <v>133</v>
      </c>
      <c r="F7" s="53" t="s">
        <v>134</v>
      </c>
      <c r="G7" s="7"/>
    </row>
    <row r="8" spans="1:7" ht="22.5" customHeight="1" thickBot="1">
      <c r="A8" s="56"/>
      <c r="B8" s="56"/>
      <c r="C8" s="56" t="s">
        <v>124</v>
      </c>
      <c r="D8" s="56"/>
      <c r="E8" s="56" t="s">
        <v>124</v>
      </c>
      <c r="F8" s="56"/>
      <c r="G8" s="7"/>
    </row>
    <row r="9" spans="1:7" ht="23" customHeight="1">
      <c r="A9" s="4" t="s">
        <v>141</v>
      </c>
      <c r="B9" s="8" t="s">
        <v>142</v>
      </c>
      <c r="C9" s="5">
        <v>7326366</v>
      </c>
      <c r="D9" s="8" t="s">
        <v>79</v>
      </c>
      <c r="E9" s="5">
        <v>29995652</v>
      </c>
      <c r="F9" s="8" t="s">
        <v>79</v>
      </c>
    </row>
    <row r="10" spans="1:7" ht="23" customHeight="1">
      <c r="A10" s="4" t="s">
        <v>140</v>
      </c>
      <c r="B10" s="8" t="s">
        <v>143</v>
      </c>
      <c r="C10" s="5">
        <v>32876712</v>
      </c>
      <c r="D10" s="8"/>
      <c r="E10" s="5">
        <v>1354520547</v>
      </c>
      <c r="F10" s="8"/>
    </row>
    <row r="11" spans="1:7" ht="23" customHeight="1">
      <c r="A11" s="4" t="s">
        <v>32</v>
      </c>
      <c r="B11" s="8"/>
      <c r="C11" s="5">
        <f>SUM(C9:C10)</f>
        <v>40203078</v>
      </c>
      <c r="D11" s="5">
        <f t="shared" ref="D11" si="0">SUM(D9:D10)</f>
        <v>0</v>
      </c>
      <c r="E11" s="5">
        <f>SUM(E9:E10)</f>
        <v>1384516199</v>
      </c>
      <c r="F11" s="8"/>
    </row>
    <row r="12" spans="1:7" ht="23" customHeight="1">
      <c r="A12" s="60" t="s">
        <v>33</v>
      </c>
      <c r="B12" s="16"/>
      <c r="C12" s="48"/>
      <c r="D12" s="16"/>
      <c r="E12" s="48"/>
      <c r="F12" s="16"/>
      <c r="G12" s="7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9"/>
  <sheetViews>
    <sheetView rightToLeft="1" tabSelected="1" zoomScale="120" zoomScaleNormal="120" zoomScaleSheetLayoutView="106" workbookViewId="0">
      <selection activeCell="B6" sqref="B6:B7"/>
    </sheetView>
  </sheetViews>
  <sheetFormatPr defaultColWidth="9" defaultRowHeight="20.65"/>
  <cols>
    <col min="1" max="1" width="19.875" style="7" bestFit="1" customWidth="1"/>
    <col min="2" max="2" width="27.875" style="7" customWidth="1"/>
    <col min="3" max="3" width="27.8125" style="7" customWidth="1"/>
    <col min="4" max="4" width="9" style="1" customWidth="1"/>
    <col min="5" max="16384" width="9" style="1"/>
  </cols>
  <sheetData>
    <row r="1" spans="1:3">
      <c r="A1" s="73" t="s">
        <v>1</v>
      </c>
      <c r="B1" s="73"/>
      <c r="C1" s="73"/>
    </row>
    <row r="2" spans="1:3">
      <c r="A2" s="73" t="s">
        <v>83</v>
      </c>
      <c r="B2" s="73"/>
      <c r="C2" s="73"/>
    </row>
    <row r="3" spans="1:3">
      <c r="A3" s="73" t="s">
        <v>84</v>
      </c>
      <c r="B3" s="73"/>
      <c r="C3" s="73"/>
    </row>
    <row r="4" spans="1:3">
      <c r="A4" s="72" t="s">
        <v>135</v>
      </c>
      <c r="B4" s="72"/>
      <c r="C4" s="72"/>
    </row>
    <row r="5" spans="1:3">
      <c r="A5" s="58"/>
      <c r="B5" s="56" t="s">
        <v>98</v>
      </c>
      <c r="C5" s="56" t="s">
        <v>99</v>
      </c>
    </row>
    <row r="6" spans="1:3" ht="16.5" customHeight="1">
      <c r="A6" s="101" t="s">
        <v>95</v>
      </c>
      <c r="B6" s="99" t="s">
        <v>74</v>
      </c>
      <c r="C6" s="99" t="s">
        <v>74</v>
      </c>
    </row>
    <row r="7" spans="1:3">
      <c r="A7" s="102"/>
      <c r="B7" s="94"/>
      <c r="C7" s="94"/>
    </row>
    <row r="8" spans="1:3" ht="23" customHeight="1">
      <c r="A8" s="4" t="s">
        <v>32</v>
      </c>
      <c r="B8" s="5"/>
      <c r="C8" s="5"/>
    </row>
    <row r="9" spans="1:3" ht="23" customHeight="1">
      <c r="A9" s="4" t="s">
        <v>33</v>
      </c>
      <c r="B9" s="6"/>
      <c r="C9" s="6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"/>
  <sheetViews>
    <sheetView rightToLeft="1" zoomScale="115" zoomScaleNormal="115" workbookViewId="0">
      <selection activeCell="D9" sqref="D9"/>
    </sheetView>
  </sheetViews>
  <sheetFormatPr defaultColWidth="13" defaultRowHeight="20.65"/>
  <cols>
    <col min="1" max="1" width="52.6875" style="4" bestFit="1" customWidth="1"/>
    <col min="2" max="2" width="13" style="7" customWidth="1"/>
    <col min="3" max="3" width="15.375" style="7" customWidth="1"/>
    <col min="4" max="4" width="16.3125" style="7" customWidth="1"/>
    <col min="5" max="5" width="17.625" style="7" customWidth="1"/>
    <col min="6" max="20" width="13" style="1" customWidth="1"/>
    <col min="21" max="16384" width="13" style="1"/>
  </cols>
  <sheetData>
    <row r="1" spans="1:19">
      <c r="A1" s="73" t="s">
        <v>1</v>
      </c>
      <c r="B1" s="73"/>
      <c r="C1" s="73"/>
      <c r="D1" s="73"/>
    </row>
    <row r="2" spans="1:19">
      <c r="A2" s="73" t="s">
        <v>83</v>
      </c>
      <c r="B2" s="73"/>
      <c r="C2" s="73"/>
      <c r="D2" s="73"/>
    </row>
    <row r="3" spans="1:19">
      <c r="A3" s="73" t="s">
        <v>84</v>
      </c>
      <c r="B3" s="73"/>
      <c r="C3" s="73"/>
      <c r="D3" s="73"/>
    </row>
    <row r="4" spans="1:19">
      <c r="A4" s="72" t="s">
        <v>85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19">
      <c r="A5" s="3" t="s">
        <v>86</v>
      </c>
      <c r="B5" s="3" t="s">
        <v>87</v>
      </c>
      <c r="C5" s="3" t="s">
        <v>74</v>
      </c>
      <c r="D5" s="3" t="s">
        <v>88</v>
      </c>
      <c r="E5" s="3" t="s">
        <v>89</v>
      </c>
    </row>
    <row r="6" spans="1:19" ht="23" customHeight="1">
      <c r="A6" s="4" t="s">
        <v>139</v>
      </c>
      <c r="B6" s="8" t="s">
        <v>90</v>
      </c>
      <c r="C6" s="5">
        <v>-30737156464</v>
      </c>
      <c r="D6" s="6">
        <v>100.29</v>
      </c>
      <c r="E6" s="6">
        <v>-14.66</v>
      </c>
    </row>
    <row r="7" spans="1:19" ht="23" customHeight="1">
      <c r="A7" s="4" t="s">
        <v>91</v>
      </c>
      <c r="B7" s="8" t="s">
        <v>92</v>
      </c>
      <c r="C7" s="5">
        <v>0</v>
      </c>
      <c r="D7" s="6">
        <v>0</v>
      </c>
      <c r="E7" s="6">
        <v>0</v>
      </c>
    </row>
    <row r="8" spans="1:19" ht="23" customHeight="1">
      <c r="A8" s="4" t="s">
        <v>93</v>
      </c>
      <c r="B8" s="8" t="s">
        <v>94</v>
      </c>
      <c r="C8" s="5">
        <v>40203078</v>
      </c>
      <c r="D8" s="6">
        <v>-0.28999999999999998</v>
      </c>
      <c r="E8" s="6">
        <v>0</v>
      </c>
    </row>
    <row r="9" spans="1:19" ht="23" customHeight="1">
      <c r="A9" s="4" t="s">
        <v>32</v>
      </c>
      <c r="B9" s="4"/>
      <c r="C9" s="5">
        <f>SUM(C6:C8)</f>
        <v>-30696953386</v>
      </c>
      <c r="D9" s="5">
        <f>SUM(D6:D8)</f>
        <v>100</v>
      </c>
      <c r="E9" s="6">
        <f>SUM(E6:E8)</f>
        <v>-14.66</v>
      </c>
    </row>
    <row r="10" spans="1:19" ht="23" customHeight="1">
      <c r="A10" s="43" t="s">
        <v>33</v>
      </c>
      <c r="B10" s="44"/>
      <c r="C10" s="19"/>
      <c r="D10" s="19"/>
      <c r="E10" s="45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rightToLeft="1" zoomScale="110" zoomScaleNormal="110" zoomScaleSheetLayoutView="106" workbookViewId="0">
      <selection activeCell="F10" sqref="F10"/>
    </sheetView>
  </sheetViews>
  <sheetFormatPr defaultColWidth="9" defaultRowHeight="20.65"/>
  <cols>
    <col min="1" max="1" width="31.125" style="7" bestFit="1" customWidth="1"/>
    <col min="2" max="2" width="13" style="7" customWidth="1"/>
    <col min="3" max="4" width="15.1875" style="7" customWidth="1"/>
    <col min="5" max="5" width="13" style="7" customWidth="1"/>
    <col min="6" max="6" width="14.3125" style="7" customWidth="1"/>
    <col min="7" max="7" width="13" style="7" customWidth="1"/>
    <col min="8" max="8" width="14.3125" style="7" customWidth="1"/>
    <col min="9" max="10" width="13" style="7" customWidth="1"/>
    <col min="11" max="12" width="15.1875" style="7" customWidth="1"/>
    <col min="13" max="13" width="14.25" style="7" bestFit="1" customWidth="1"/>
    <col min="14" max="14" width="9" style="1" customWidth="1"/>
    <col min="15" max="16384" width="9" style="1"/>
  </cols>
  <sheetData>
    <row r="1" spans="1:13">
      <c r="A1" s="73" t="s">
        <v>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>
      <c r="A2" s="73" t="s">
        <v>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>
      <c r="A3" s="73" t="s">
        <v>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>
      <c r="A4" s="72" t="s">
        <v>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>
      <c r="A5" s="72" t="s">
        <v>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7" spans="1:13" ht="18.75" customHeight="1">
      <c r="A7" s="2"/>
      <c r="B7" s="75" t="s">
        <v>10</v>
      </c>
      <c r="C7" s="75"/>
      <c r="D7" s="75"/>
      <c r="E7" s="78" t="s">
        <v>11</v>
      </c>
      <c r="F7" s="78"/>
      <c r="G7" s="78"/>
      <c r="H7" s="78"/>
      <c r="I7" s="75" t="s">
        <v>12</v>
      </c>
      <c r="J7" s="75"/>
      <c r="K7" s="75"/>
      <c r="L7" s="75"/>
      <c r="M7" s="75"/>
    </row>
    <row r="8" spans="1:13" ht="17.25" customHeight="1">
      <c r="A8" s="76" t="s">
        <v>13</v>
      </c>
      <c r="B8" s="76" t="s">
        <v>14</v>
      </c>
      <c r="C8" s="76" t="s">
        <v>15</v>
      </c>
      <c r="D8" s="74" t="s">
        <v>16</v>
      </c>
      <c r="E8" s="77" t="s">
        <v>17</v>
      </c>
      <c r="F8" s="77"/>
      <c r="G8" s="73" t="s">
        <v>18</v>
      </c>
      <c r="H8" s="73"/>
      <c r="I8" s="74" t="s">
        <v>14</v>
      </c>
      <c r="J8" s="74" t="s">
        <v>19</v>
      </c>
      <c r="K8" s="74" t="s">
        <v>15</v>
      </c>
      <c r="L8" s="74" t="s">
        <v>16</v>
      </c>
      <c r="M8" s="74" t="s">
        <v>20</v>
      </c>
    </row>
    <row r="9" spans="1:13" ht="20.25" customHeight="1">
      <c r="A9" s="75"/>
      <c r="B9" s="75"/>
      <c r="C9" s="75"/>
      <c r="D9" s="75"/>
      <c r="E9" s="3" t="s">
        <v>14</v>
      </c>
      <c r="F9" s="3" t="s">
        <v>21</v>
      </c>
      <c r="G9" s="3" t="s">
        <v>14</v>
      </c>
      <c r="H9" s="3" t="s">
        <v>22</v>
      </c>
      <c r="I9" s="75"/>
      <c r="J9" s="75"/>
      <c r="K9" s="75"/>
      <c r="L9" s="75"/>
      <c r="M9" s="75"/>
    </row>
    <row r="10" spans="1:13" ht="23" customHeight="1">
      <c r="A10" s="4" t="s">
        <v>23</v>
      </c>
      <c r="B10" s="5">
        <v>9528434</v>
      </c>
      <c r="C10" s="5">
        <v>35926687314</v>
      </c>
      <c r="D10" s="5">
        <v>60554783603</v>
      </c>
      <c r="E10" s="5">
        <v>4454615</v>
      </c>
      <c r="F10" s="5">
        <v>23440805073</v>
      </c>
      <c r="G10" s="5">
        <v>1588148</v>
      </c>
      <c r="H10" s="5">
        <v>6567526396</v>
      </c>
      <c r="I10" s="5">
        <v>12394901</v>
      </c>
      <c r="J10" s="9">
        <v>4515</v>
      </c>
      <c r="K10" s="5">
        <v>52799965991</v>
      </c>
      <c r="L10" s="5">
        <v>55920446155</v>
      </c>
      <c r="M10" s="6">
        <v>26.22</v>
      </c>
    </row>
    <row r="11" spans="1:13" ht="23" customHeight="1">
      <c r="A11" s="4" t="s">
        <v>24</v>
      </c>
      <c r="B11" s="5">
        <v>18798468</v>
      </c>
      <c r="C11" s="5">
        <v>49546475012</v>
      </c>
      <c r="D11" s="5">
        <v>50360389704</v>
      </c>
      <c r="E11" s="5">
        <v>1284183</v>
      </c>
      <c r="F11" s="5">
        <v>3165822467</v>
      </c>
      <c r="G11" s="5">
        <v>1063170</v>
      </c>
      <c r="H11" s="5">
        <v>2666713775</v>
      </c>
      <c r="I11" s="5">
        <v>19019481</v>
      </c>
      <c r="J11" s="9">
        <v>1845</v>
      </c>
      <c r="K11" s="5">
        <v>36706159158</v>
      </c>
      <c r="L11" s="5">
        <v>35064273331</v>
      </c>
      <c r="M11" s="6">
        <v>16.440000000000001</v>
      </c>
    </row>
    <row r="12" spans="1:13" ht="23" customHeight="1">
      <c r="A12" s="4" t="s">
        <v>25</v>
      </c>
      <c r="B12" s="5">
        <v>10895617</v>
      </c>
      <c r="C12" s="5">
        <v>23648011870</v>
      </c>
      <c r="D12" s="5">
        <v>32618459651</v>
      </c>
      <c r="E12" s="5">
        <v>9195287</v>
      </c>
      <c r="F12" s="5">
        <v>26434235281</v>
      </c>
      <c r="G12" s="5">
        <v>6278484</v>
      </c>
      <c r="H12" s="5">
        <v>15601673789</v>
      </c>
      <c r="I12" s="5">
        <v>13812420</v>
      </c>
      <c r="J12" s="9">
        <v>2445</v>
      </c>
      <c r="K12" s="5">
        <v>34480573362</v>
      </c>
      <c r="L12" s="5">
        <v>33745700665</v>
      </c>
      <c r="M12" s="6">
        <v>15.82</v>
      </c>
    </row>
    <row r="13" spans="1:13" ht="23" customHeight="1">
      <c r="A13" s="4" t="s">
        <v>26</v>
      </c>
      <c r="B13" s="5">
        <v>0</v>
      </c>
      <c r="C13" s="5">
        <v>0</v>
      </c>
      <c r="D13" s="5">
        <v>0</v>
      </c>
      <c r="E13" s="5">
        <v>14337735</v>
      </c>
      <c r="F13" s="5">
        <v>0</v>
      </c>
      <c r="G13" s="5">
        <v>0</v>
      </c>
      <c r="H13" s="5">
        <v>0</v>
      </c>
      <c r="I13" s="5">
        <v>14337735</v>
      </c>
      <c r="J13" s="8">
        <v>845</v>
      </c>
      <c r="K13" s="5">
        <v>13339424546</v>
      </c>
      <c r="L13" s="5">
        <v>12008770681</v>
      </c>
      <c r="M13" s="6">
        <v>5.63</v>
      </c>
    </row>
    <row r="14" spans="1:13" ht="23" customHeight="1">
      <c r="A14" s="4" t="s">
        <v>27</v>
      </c>
      <c r="B14" s="5">
        <v>0</v>
      </c>
      <c r="C14" s="5">
        <v>0</v>
      </c>
      <c r="D14" s="5">
        <v>0</v>
      </c>
      <c r="E14" s="5">
        <v>1576213</v>
      </c>
      <c r="F14" s="5">
        <v>15962145098</v>
      </c>
      <c r="G14" s="5">
        <v>0</v>
      </c>
      <c r="H14" s="5">
        <v>0</v>
      </c>
      <c r="I14" s="5">
        <v>1576213</v>
      </c>
      <c r="J14" s="9">
        <v>10315</v>
      </c>
      <c r="K14" s="5">
        <v>15962145098</v>
      </c>
      <c r="L14" s="5">
        <v>16255588604</v>
      </c>
      <c r="M14" s="6">
        <v>7.62</v>
      </c>
    </row>
    <row r="15" spans="1:13" ht="23" customHeight="1">
      <c r="A15" s="4" t="s">
        <v>28</v>
      </c>
      <c r="B15" s="5">
        <v>2752347</v>
      </c>
      <c r="C15" s="5">
        <v>33252875028</v>
      </c>
      <c r="D15" s="5">
        <v>36172817641</v>
      </c>
      <c r="E15" s="5">
        <v>0</v>
      </c>
      <c r="F15" s="5">
        <v>0</v>
      </c>
      <c r="G15" s="5">
        <v>1673457</v>
      </c>
      <c r="H15" s="5">
        <v>20218110756</v>
      </c>
      <c r="I15" s="5">
        <v>1078890</v>
      </c>
      <c r="J15" s="9">
        <v>13411</v>
      </c>
      <c r="K15" s="5">
        <v>13034764272</v>
      </c>
      <c r="L15" s="5">
        <v>14466280856</v>
      </c>
      <c r="M15" s="6">
        <v>6.78</v>
      </c>
    </row>
    <row r="16" spans="1:13" ht="23" customHeight="1">
      <c r="A16" s="4" t="s">
        <v>29</v>
      </c>
      <c r="B16" s="5">
        <v>13111</v>
      </c>
      <c r="C16" s="5">
        <v>645679903</v>
      </c>
      <c r="D16" s="5">
        <v>669191056</v>
      </c>
      <c r="E16" s="5">
        <v>133790</v>
      </c>
      <c r="F16" s="5">
        <v>6849592775</v>
      </c>
      <c r="G16" s="5">
        <v>32486</v>
      </c>
      <c r="H16" s="5">
        <v>1651395218</v>
      </c>
      <c r="I16" s="5">
        <v>114415</v>
      </c>
      <c r="J16" s="9">
        <v>52010</v>
      </c>
      <c r="K16" s="5">
        <v>5843877460</v>
      </c>
      <c r="L16" s="5">
        <v>5949608391</v>
      </c>
      <c r="M16" s="6">
        <v>2.79</v>
      </c>
    </row>
    <row r="17" spans="1:13" ht="23" customHeight="1">
      <c r="A17" s="4" t="s">
        <v>30</v>
      </c>
      <c r="B17" s="5">
        <v>2026168</v>
      </c>
      <c r="C17" s="5">
        <v>38117443503</v>
      </c>
      <c r="D17" s="5">
        <v>38289420758</v>
      </c>
      <c r="E17" s="5">
        <v>0</v>
      </c>
      <c r="F17" s="5">
        <v>0</v>
      </c>
      <c r="G17" s="5">
        <v>844321</v>
      </c>
      <c r="H17" s="5">
        <v>15883854654</v>
      </c>
      <c r="I17" s="5">
        <v>1181847</v>
      </c>
      <c r="J17" s="9">
        <v>19288</v>
      </c>
      <c r="K17" s="5">
        <v>22233588849</v>
      </c>
      <c r="L17" s="5">
        <v>22791190790</v>
      </c>
      <c r="M17" s="6">
        <v>10.69</v>
      </c>
    </row>
    <row r="18" spans="1:13" ht="23" customHeight="1">
      <c r="A18" s="4" t="s">
        <v>31</v>
      </c>
      <c r="B18" s="5">
        <v>1512332</v>
      </c>
      <c r="C18" s="5">
        <v>19442615078</v>
      </c>
      <c r="D18" s="5">
        <v>20163165920</v>
      </c>
      <c r="E18" s="5">
        <v>874886</v>
      </c>
      <c r="F18" s="5">
        <v>11816464830</v>
      </c>
      <c r="G18" s="5">
        <v>1539159</v>
      </c>
      <c r="H18" s="5">
        <v>19811604201</v>
      </c>
      <c r="I18" s="5">
        <v>848059</v>
      </c>
      <c r="J18" s="9">
        <v>13602</v>
      </c>
      <c r="K18" s="5">
        <v>11447475707</v>
      </c>
      <c r="L18" s="5">
        <v>11533135653</v>
      </c>
      <c r="M18" s="6">
        <v>5.41</v>
      </c>
    </row>
    <row r="19" spans="1:13" ht="23" customHeight="1">
      <c r="A19" s="4" t="s">
        <v>32</v>
      </c>
      <c r="B19" s="5">
        <f>SUM(B10:B18)</f>
        <v>45526477</v>
      </c>
      <c r="C19" s="5">
        <f t="shared" ref="C19:I19" si="0">SUM(C10:C18)</f>
        <v>200579787708</v>
      </c>
      <c r="D19" s="5">
        <f t="shared" si="0"/>
        <v>238828228333</v>
      </c>
      <c r="E19" s="5">
        <f t="shared" si="0"/>
        <v>31856709</v>
      </c>
      <c r="F19" s="5">
        <f t="shared" si="0"/>
        <v>87669065524</v>
      </c>
      <c r="G19" s="5">
        <f t="shared" si="0"/>
        <v>13019225</v>
      </c>
      <c r="H19" s="5">
        <f t="shared" si="0"/>
        <v>82400878789</v>
      </c>
      <c r="I19" s="5">
        <f t="shared" si="0"/>
        <v>64363961</v>
      </c>
      <c r="J19" s="8"/>
      <c r="K19" s="5">
        <f>SUM(K10:K18)</f>
        <v>205847974443</v>
      </c>
      <c r="L19" s="5">
        <f>SUM(L10:L18)</f>
        <v>207734995126</v>
      </c>
      <c r="M19" s="6">
        <f>SUM(M10:M18)</f>
        <v>97.4</v>
      </c>
    </row>
    <row r="20" spans="1:13" ht="23" customHeight="1">
      <c r="A20" s="4" t="s">
        <v>33</v>
      </c>
      <c r="B20" s="5"/>
      <c r="C20" s="6"/>
      <c r="D20" s="6"/>
      <c r="E20" s="5"/>
      <c r="F20" s="6"/>
      <c r="G20" s="5"/>
      <c r="H20" s="6"/>
      <c r="I20" s="5"/>
      <c r="J20" s="4"/>
      <c r="K20" s="6"/>
      <c r="L20" s="6"/>
      <c r="M20" s="6"/>
    </row>
  </sheetData>
  <mergeCells count="19">
    <mergeCell ref="B7:D7"/>
    <mergeCell ref="I7:M7"/>
    <mergeCell ref="D8:D9"/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</mergeCells>
  <pageMargins left="0.7" right="0.7" top="0.75" bottom="0.75" header="0.3" footer="0.3"/>
  <pageSetup paperSize="9" scale="93" orientation="landscape" horizontalDpi="4294967295" verticalDpi="4294967295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M9"/>
  <sheetViews>
    <sheetView rightToLeft="1" workbookViewId="0">
      <selection activeCell="F9" sqref="F9"/>
    </sheetView>
  </sheetViews>
  <sheetFormatPr defaultColWidth="14.375" defaultRowHeight="20.65"/>
  <cols>
    <col min="1" max="1" width="14.375" style="8" customWidth="1"/>
    <col min="2" max="16384" width="14.375" style="8"/>
  </cols>
  <sheetData>
    <row r="1" spans="1:13">
      <c r="A1" s="73" t="s">
        <v>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>
      <c r="A2" s="73" t="s">
        <v>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>
      <c r="A3" s="73" t="s">
        <v>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s="10" customFormat="1" ht="16.25" customHeight="1">
      <c r="A4" s="80" t="s">
        <v>34</v>
      </c>
      <c r="B4" s="80"/>
      <c r="C4" s="80"/>
      <c r="D4" s="80"/>
      <c r="E4" s="80"/>
    </row>
    <row r="5" spans="1:13">
      <c r="A5" s="11"/>
      <c r="B5" s="12"/>
      <c r="C5" s="12"/>
      <c r="D5" s="12"/>
      <c r="E5" s="12"/>
    </row>
    <row r="6" spans="1:13">
      <c r="A6" s="11"/>
      <c r="B6" s="79" t="s">
        <v>10</v>
      </c>
      <c r="C6" s="79"/>
      <c r="D6" s="79"/>
      <c r="E6" s="79"/>
      <c r="F6" s="79" t="s">
        <v>12</v>
      </c>
      <c r="G6" s="79"/>
      <c r="H6" s="79"/>
      <c r="I6" s="79"/>
    </row>
    <row r="7" spans="1:13">
      <c r="A7" s="13" t="s">
        <v>35</v>
      </c>
      <c r="B7" s="13" t="s">
        <v>36</v>
      </c>
      <c r="C7" s="13" t="s">
        <v>37</v>
      </c>
      <c r="D7" s="13" t="s">
        <v>38</v>
      </c>
      <c r="E7" s="13" t="s">
        <v>39</v>
      </c>
      <c r="F7" s="13" t="s">
        <v>36</v>
      </c>
      <c r="G7" s="13" t="s">
        <v>37</v>
      </c>
      <c r="H7" s="13" t="s">
        <v>38</v>
      </c>
      <c r="I7" s="13" t="s">
        <v>39</v>
      </c>
    </row>
    <row r="8" spans="1:13">
      <c r="A8" s="14"/>
      <c r="B8" s="2"/>
      <c r="C8" s="2"/>
      <c r="D8" s="14"/>
      <c r="E8" s="2"/>
      <c r="F8" s="2"/>
      <c r="G8" s="2"/>
      <c r="H8" s="14"/>
      <c r="I8" s="2"/>
    </row>
    <row r="9" spans="1:13">
      <c r="A9" s="14"/>
      <c r="B9" s="2"/>
      <c r="C9" s="2"/>
      <c r="D9" s="2"/>
      <c r="E9" s="2"/>
      <c r="F9" s="2"/>
      <c r="G9" s="2"/>
      <c r="H9" s="2"/>
      <c r="I9" s="2"/>
    </row>
  </sheetData>
  <mergeCells count="6">
    <mergeCell ref="B6:E6"/>
    <mergeCell ref="F6:I6"/>
    <mergeCell ref="A4:E4"/>
    <mergeCell ref="A1:M1"/>
    <mergeCell ref="A2:M2"/>
    <mergeCell ref="A3:M3"/>
  </mergeCells>
  <pageMargins left="0.7" right="0.7" top="0.75" bottom="0.75" header="0.3" footer="0.3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"/>
  <sheetViews>
    <sheetView rightToLeft="1" zoomScaleNormal="100" zoomScaleSheetLayoutView="106" workbookViewId="0">
      <selection activeCell="I12" sqref="I12"/>
    </sheetView>
  </sheetViews>
  <sheetFormatPr defaultColWidth="9" defaultRowHeight="20.65"/>
  <cols>
    <col min="1" max="19" width="13" style="8" customWidth="1"/>
    <col min="20" max="20" width="9" style="15" customWidth="1"/>
    <col min="21" max="16384" width="9" style="15"/>
  </cols>
  <sheetData>
    <row r="1" spans="1:19">
      <c r="A1" s="73" t="s">
        <v>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A2" s="73" t="s">
        <v>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>
      <c r="A3" s="73" t="s">
        <v>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>
      <c r="A4" s="72" t="s">
        <v>40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6" spans="1:19" ht="18" customHeight="1">
      <c r="A6" s="75" t="s">
        <v>41</v>
      </c>
      <c r="B6" s="75"/>
      <c r="C6" s="75"/>
      <c r="D6" s="75"/>
      <c r="E6" s="75"/>
      <c r="F6" s="75"/>
      <c r="G6" s="75"/>
      <c r="H6" s="75" t="s">
        <v>10</v>
      </c>
      <c r="I6" s="75"/>
      <c r="J6" s="75"/>
      <c r="K6" s="78" t="s">
        <v>11</v>
      </c>
      <c r="L6" s="78"/>
      <c r="M6" s="78"/>
      <c r="N6" s="78"/>
      <c r="O6" s="75" t="s">
        <v>12</v>
      </c>
      <c r="P6" s="75"/>
      <c r="Q6" s="75"/>
      <c r="R6" s="75"/>
      <c r="S6" s="75"/>
    </row>
    <row r="7" spans="1:19" ht="26.25" customHeight="1">
      <c r="A7" s="76" t="s">
        <v>42</v>
      </c>
      <c r="B7" s="77" t="s">
        <v>43</v>
      </c>
      <c r="C7" s="73" t="s">
        <v>44</v>
      </c>
      <c r="D7" s="74" t="s">
        <v>45</v>
      </c>
      <c r="E7" s="77" t="s">
        <v>46</v>
      </c>
      <c r="F7" s="73" t="s">
        <v>47</v>
      </c>
      <c r="G7" s="73" t="s">
        <v>48</v>
      </c>
      <c r="H7" s="74" t="s">
        <v>14</v>
      </c>
      <c r="I7" s="74" t="s">
        <v>15</v>
      </c>
      <c r="J7" s="74" t="s">
        <v>16</v>
      </c>
      <c r="K7" s="73" t="s">
        <v>17</v>
      </c>
      <c r="L7" s="73"/>
      <c r="M7" s="73" t="s">
        <v>18</v>
      </c>
      <c r="N7" s="73"/>
      <c r="O7" s="74" t="s">
        <v>14</v>
      </c>
      <c r="P7" s="74" t="s">
        <v>49</v>
      </c>
      <c r="Q7" s="74" t="s">
        <v>15</v>
      </c>
      <c r="R7" s="74" t="s">
        <v>16</v>
      </c>
      <c r="S7" s="74" t="s">
        <v>50</v>
      </c>
    </row>
    <row r="8" spans="1:19" s="8" customFormat="1" ht="40.5" customHeight="1">
      <c r="A8" s="75"/>
      <c r="B8" s="78"/>
      <c r="C8" s="78"/>
      <c r="D8" s="75"/>
      <c r="E8" s="78"/>
      <c r="F8" s="78"/>
      <c r="G8" s="78"/>
      <c r="H8" s="75"/>
      <c r="I8" s="75"/>
      <c r="J8" s="75"/>
      <c r="K8" s="3" t="s">
        <v>14</v>
      </c>
      <c r="L8" s="3" t="s">
        <v>21</v>
      </c>
      <c r="M8" s="3" t="s">
        <v>14</v>
      </c>
      <c r="N8" s="3" t="s">
        <v>22</v>
      </c>
      <c r="O8" s="75"/>
      <c r="P8" s="75"/>
      <c r="Q8" s="75"/>
      <c r="R8" s="75"/>
      <c r="S8" s="75"/>
    </row>
    <row r="9" spans="1:19" ht="23" customHeight="1">
      <c r="A9" s="4" t="s">
        <v>32</v>
      </c>
      <c r="B9" s="4"/>
      <c r="C9" s="4"/>
      <c r="F9" s="4"/>
      <c r="G9" s="4"/>
      <c r="H9" s="5">
        <v>0</v>
      </c>
      <c r="I9" s="6">
        <v>0</v>
      </c>
      <c r="J9" s="6">
        <v>0</v>
      </c>
      <c r="K9" s="5">
        <v>0</v>
      </c>
      <c r="L9" s="6">
        <v>0</v>
      </c>
      <c r="M9" s="5">
        <v>0</v>
      </c>
      <c r="N9" s="6">
        <v>0</v>
      </c>
      <c r="O9" s="5">
        <v>0</v>
      </c>
      <c r="P9" s="4"/>
      <c r="Q9" s="6">
        <v>0</v>
      </c>
      <c r="R9" s="6">
        <v>0</v>
      </c>
      <c r="S9" s="6">
        <v>0</v>
      </c>
    </row>
    <row r="10" spans="1:19" ht="23" customHeight="1">
      <c r="A10" s="16" t="s">
        <v>33</v>
      </c>
      <c r="B10" s="17"/>
      <c r="C10" s="17"/>
      <c r="D10" s="2"/>
      <c r="E10" s="2"/>
      <c r="F10" s="17"/>
      <c r="G10" s="17"/>
      <c r="H10" s="18"/>
      <c r="I10" s="19"/>
      <c r="J10" s="19"/>
      <c r="K10" s="18"/>
      <c r="L10" s="19"/>
      <c r="M10" s="18"/>
      <c r="N10" s="19"/>
      <c r="O10" s="18"/>
      <c r="P10" s="17"/>
      <c r="Q10" s="19"/>
      <c r="R10" s="19"/>
      <c r="S10" s="19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J11"/>
  <sheetViews>
    <sheetView rightToLeft="1" workbookViewId="0">
      <selection activeCell="G14" sqref="G14"/>
    </sheetView>
  </sheetViews>
  <sheetFormatPr defaultRowHeight="20.65"/>
  <cols>
    <col min="1" max="1" width="13" style="7" customWidth="1"/>
    <col min="2" max="5" width="9.125" style="7" customWidth="1"/>
    <col min="6" max="6" width="13" style="7" customWidth="1"/>
    <col min="7" max="7" width="9.125" style="7" customWidth="1"/>
    <col min="8" max="10" width="9.125" style="1" customWidth="1"/>
    <col min="11" max="16384" width="9" style="1"/>
  </cols>
  <sheetData>
    <row r="1" spans="1:10">
      <c r="A1" s="73" t="s">
        <v>1</v>
      </c>
      <c r="B1" s="73"/>
      <c r="C1" s="73"/>
      <c r="D1" s="73"/>
      <c r="E1" s="73"/>
      <c r="F1" s="73"/>
      <c r="G1" s="73"/>
      <c r="H1" s="81"/>
      <c r="I1" s="81"/>
      <c r="J1" s="81"/>
    </row>
    <row r="2" spans="1:10">
      <c r="A2" s="73" t="s">
        <v>6</v>
      </c>
      <c r="B2" s="73"/>
      <c r="C2" s="73"/>
      <c r="D2" s="73"/>
      <c r="E2" s="73"/>
      <c r="F2" s="73"/>
      <c r="G2" s="73"/>
      <c r="H2" s="81"/>
      <c r="I2" s="81"/>
      <c r="J2" s="81"/>
    </row>
    <row r="3" spans="1:10">
      <c r="A3" s="73" t="s">
        <v>7</v>
      </c>
      <c r="B3" s="73"/>
      <c r="C3" s="73"/>
      <c r="D3" s="73"/>
      <c r="E3" s="73"/>
      <c r="F3" s="73"/>
      <c r="G3" s="73"/>
      <c r="H3" s="81"/>
      <c r="I3" s="81"/>
      <c r="J3" s="81"/>
    </row>
    <row r="4" spans="1:10">
      <c r="A4" s="82" t="s">
        <v>51</v>
      </c>
      <c r="B4" s="82"/>
      <c r="C4" s="82"/>
      <c r="D4" s="82"/>
      <c r="E4" s="82"/>
      <c r="F4" s="82"/>
      <c r="G4" s="82"/>
    </row>
    <row r="5" spans="1:10">
      <c r="A5" s="82" t="s">
        <v>52</v>
      </c>
      <c r="B5" s="82"/>
      <c r="C5" s="82"/>
      <c r="D5" s="82"/>
      <c r="E5" s="82"/>
      <c r="F5" s="82"/>
      <c r="G5" s="82"/>
    </row>
    <row r="6" spans="1:10">
      <c r="B6" s="83" t="s">
        <v>53</v>
      </c>
      <c r="C6" s="83"/>
      <c r="D6" s="83"/>
      <c r="E6" s="83"/>
      <c r="F6" s="83"/>
      <c r="G6" s="83"/>
      <c r="H6" s="83"/>
      <c r="I6" s="83"/>
      <c r="J6" s="83"/>
    </row>
    <row r="7" spans="1:10" ht="14.45" customHeight="1">
      <c r="A7" s="76" t="s">
        <v>54</v>
      </c>
      <c r="B7" s="73" t="s">
        <v>14</v>
      </c>
      <c r="C7" s="84" t="s">
        <v>55</v>
      </c>
      <c r="D7" s="84" t="s">
        <v>56</v>
      </c>
      <c r="E7" s="84" t="s">
        <v>57</v>
      </c>
      <c r="F7" s="87" t="s">
        <v>58</v>
      </c>
      <c r="G7" s="84" t="s">
        <v>59</v>
      </c>
      <c r="H7" s="84"/>
      <c r="I7" s="84"/>
      <c r="J7" s="84"/>
    </row>
    <row r="8" spans="1:10" ht="27" customHeight="1">
      <c r="A8" s="75"/>
      <c r="B8" s="78"/>
      <c r="C8" s="85"/>
      <c r="D8" s="85"/>
      <c r="E8" s="85"/>
      <c r="F8" s="85"/>
      <c r="G8" s="85"/>
      <c r="H8" s="85"/>
      <c r="I8" s="85"/>
      <c r="J8" s="85"/>
    </row>
    <row r="9" spans="1:10" ht="23" customHeight="1">
      <c r="A9" s="4" t="s">
        <v>32</v>
      </c>
      <c r="B9" s="5">
        <v>0</v>
      </c>
      <c r="C9" s="6">
        <v>0</v>
      </c>
      <c r="D9" s="6"/>
      <c r="E9" s="6"/>
      <c r="F9" s="6">
        <v>0</v>
      </c>
      <c r="G9" s="4"/>
    </row>
    <row r="10" spans="1:10" ht="23" customHeight="1">
      <c r="A10" s="17" t="s">
        <v>33</v>
      </c>
      <c r="B10" s="5"/>
      <c r="C10" s="20"/>
      <c r="D10" s="20"/>
      <c r="E10" s="21"/>
      <c r="F10" s="20"/>
      <c r="G10" s="88"/>
      <c r="H10" s="86"/>
      <c r="I10" s="86"/>
      <c r="J10" s="86"/>
    </row>
    <row r="11" spans="1:10">
      <c r="C11" s="14"/>
      <c r="E11" s="22"/>
      <c r="F11" s="23"/>
      <c r="G11" s="86"/>
      <c r="H11" s="86"/>
      <c r="I11" s="86"/>
      <c r="J11" s="86"/>
    </row>
  </sheetData>
  <mergeCells count="15">
    <mergeCell ref="G11:J11"/>
    <mergeCell ref="E7:E8"/>
    <mergeCell ref="F7:F8"/>
    <mergeCell ref="G7:J8"/>
    <mergeCell ref="G10:J10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98A4-33E7-448D-9574-D5631D6AED55}">
  <sheetPr>
    <pageSetUpPr fitToPage="1"/>
  </sheetPr>
  <dimension ref="A1:P16"/>
  <sheetViews>
    <sheetView rightToLeft="1" workbookViewId="0">
      <selection activeCell="E8" sqref="E8"/>
    </sheetView>
  </sheetViews>
  <sheetFormatPr defaultRowHeight="19.5"/>
  <cols>
    <col min="1" max="1" width="21.125" style="24" bestFit="1" customWidth="1"/>
    <col min="2" max="2" width="13" style="24" customWidth="1"/>
    <col min="3" max="3" width="17.1875" style="24" customWidth="1"/>
    <col min="4" max="6" width="13" style="24" customWidth="1"/>
    <col min="7" max="7" width="13.9375" style="24" customWidth="1"/>
    <col min="8" max="8" width="16.625" style="24" bestFit="1" customWidth="1"/>
    <col min="9" max="13" width="13" style="24" customWidth="1"/>
    <col min="14" max="15" width="13.9375" style="24" customWidth="1"/>
    <col min="16" max="16" width="13" style="24" customWidth="1"/>
    <col min="17" max="17" width="9" style="24" customWidth="1"/>
    <col min="18" max="16384" width="9" style="24"/>
  </cols>
  <sheetData>
    <row r="1" spans="1:16" ht="18.600000000000001" customHeight="1">
      <c r="A1" s="73" t="s">
        <v>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" customHeight="1">
      <c r="A2" s="73" t="s">
        <v>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6.8" customHeight="1">
      <c r="A3" s="73" t="s">
        <v>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6.8" customHeight="1">
      <c r="A4" s="82" t="s">
        <v>60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ht="21.6" customHeight="1">
      <c r="A5" s="25"/>
      <c r="B5" s="83"/>
      <c r="C5" s="83"/>
      <c r="D5" s="26"/>
      <c r="E5" s="26"/>
      <c r="F5" s="83" t="s">
        <v>10</v>
      </c>
      <c r="G5" s="83"/>
      <c r="H5" s="83"/>
      <c r="I5" s="78" t="s">
        <v>11</v>
      </c>
      <c r="J5" s="78"/>
      <c r="K5" s="78"/>
      <c r="L5" s="78"/>
      <c r="M5" s="83" t="s">
        <v>12</v>
      </c>
      <c r="N5" s="83"/>
      <c r="O5" s="83"/>
      <c r="P5" s="83"/>
    </row>
    <row r="6" spans="1:16" ht="16.8" customHeight="1">
      <c r="A6" s="84" t="s">
        <v>61</v>
      </c>
      <c r="B6" s="91" t="s">
        <v>46</v>
      </c>
      <c r="C6" s="89" t="s">
        <v>62</v>
      </c>
      <c r="D6" s="89" t="s">
        <v>63</v>
      </c>
      <c r="E6" s="89" t="s">
        <v>44</v>
      </c>
      <c r="F6" s="76" t="s">
        <v>14</v>
      </c>
      <c r="G6" s="84" t="s">
        <v>15</v>
      </c>
      <c r="H6" s="14" t="s">
        <v>64</v>
      </c>
      <c r="I6" s="73" t="s">
        <v>17</v>
      </c>
      <c r="J6" s="73"/>
      <c r="K6" s="73" t="s">
        <v>18</v>
      </c>
      <c r="L6" s="73"/>
      <c r="M6" s="74" t="s">
        <v>14</v>
      </c>
      <c r="N6" s="87" t="s">
        <v>15</v>
      </c>
      <c r="O6" s="14" t="s">
        <v>64</v>
      </c>
      <c r="P6" s="14" t="s">
        <v>65</v>
      </c>
    </row>
    <row r="7" spans="1:16" ht="16.8" customHeight="1">
      <c r="A7" s="85"/>
      <c r="B7" s="90"/>
      <c r="C7" s="90"/>
      <c r="D7" s="90"/>
      <c r="E7" s="90"/>
      <c r="F7" s="75"/>
      <c r="G7" s="85"/>
      <c r="H7" s="27" t="s">
        <v>66</v>
      </c>
      <c r="I7" s="3" t="s">
        <v>14</v>
      </c>
      <c r="J7" s="3" t="s">
        <v>15</v>
      </c>
      <c r="K7" s="3" t="s">
        <v>14</v>
      </c>
      <c r="L7" s="3" t="s">
        <v>22</v>
      </c>
      <c r="M7" s="75"/>
      <c r="N7" s="85"/>
      <c r="O7" s="27" t="s">
        <v>66</v>
      </c>
      <c r="P7" s="27" t="s">
        <v>67</v>
      </c>
    </row>
    <row r="8" spans="1:16" ht="23" customHeight="1">
      <c r="A8" s="28" t="s">
        <v>33</v>
      </c>
      <c r="B8" s="2"/>
      <c r="C8" s="19"/>
      <c r="D8" s="19"/>
      <c r="E8" s="17"/>
      <c r="F8" s="18"/>
      <c r="G8" s="19"/>
      <c r="H8" s="29"/>
      <c r="I8" s="30"/>
      <c r="J8" s="31"/>
      <c r="K8" s="30"/>
      <c r="L8" s="31"/>
      <c r="M8" s="18"/>
      <c r="N8" s="19"/>
      <c r="O8" s="29"/>
      <c r="P8" s="29"/>
    </row>
    <row r="9" spans="1:16" ht="16.8" customHeight="1">
      <c r="A9" s="32"/>
      <c r="B9" s="2"/>
      <c r="C9" s="2"/>
      <c r="D9" s="2"/>
      <c r="E9" s="2"/>
      <c r="F9" s="2"/>
      <c r="G9" s="2"/>
      <c r="H9" s="2"/>
      <c r="I9" s="33"/>
      <c r="J9" s="33"/>
      <c r="K9" s="33"/>
      <c r="L9" s="33"/>
      <c r="M9" s="2"/>
      <c r="N9" s="2"/>
      <c r="O9" s="2"/>
      <c r="P9" s="2"/>
    </row>
    <row r="10" spans="1:16" ht="16.8" customHeight="1">
      <c r="A10" s="32"/>
      <c r="B10" s="32"/>
      <c r="C10" s="32"/>
      <c r="D10" s="32"/>
      <c r="E10" s="32"/>
      <c r="F10" s="2"/>
      <c r="G10" s="2"/>
      <c r="H10" s="14"/>
      <c r="I10" s="2"/>
      <c r="J10" s="2"/>
      <c r="K10" s="2"/>
      <c r="L10" s="2"/>
      <c r="M10" s="2"/>
      <c r="N10" s="2"/>
      <c r="O10" s="14"/>
      <c r="P10" s="14"/>
    </row>
    <row r="11" spans="1:16" ht="16.8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6.8" customHeight="1"/>
    <row r="13" spans="1:16" ht="16.8" customHeight="1"/>
    <row r="14" spans="1:16" ht="16.8" customHeight="1"/>
    <row r="15" spans="1:16" ht="16.8" customHeight="1"/>
    <row r="16" spans="1:16" ht="16.8" customHeight="1"/>
  </sheetData>
  <mergeCells count="19">
    <mergeCell ref="A6:A7"/>
    <mergeCell ref="B6:B7"/>
    <mergeCell ref="C6:C7"/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</mergeCells>
  <pageMargins left="0.7" right="0.7" top="0.75" bottom="0.75" header="0.3" footer="0.3"/>
  <pageSetup paperSize="9" scale="69" fitToHeight="0" orientation="portrait" horizontalDpi="0" verticalDpi="0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rightToLeft="1" zoomScale="110" zoomScaleNormal="110" zoomScaleSheetLayoutView="106" workbookViewId="0">
      <selection activeCell="A12" sqref="A12"/>
    </sheetView>
  </sheetViews>
  <sheetFormatPr defaultColWidth="9" defaultRowHeight="20.65"/>
  <cols>
    <col min="1" max="1" width="21.4375" style="7" customWidth="1"/>
    <col min="2" max="2" width="19.75" style="7" customWidth="1"/>
    <col min="3" max="3" width="13" style="7" customWidth="1"/>
    <col min="4" max="4" width="13.4375" style="7" customWidth="1"/>
    <col min="5" max="5" width="15.75" style="7" customWidth="1"/>
    <col min="6" max="6" width="13.4375" style="7" customWidth="1"/>
    <col min="7" max="8" width="13" style="7" customWidth="1"/>
    <col min="9" max="9" width="13.4375" style="7" customWidth="1"/>
    <col min="10" max="10" width="13" style="7" customWidth="1"/>
    <col min="11" max="11" width="9" style="1" customWidth="1"/>
    <col min="12" max="12" width="11.9375" style="1" bestFit="1" customWidth="1"/>
    <col min="13" max="16384" width="9" style="1"/>
  </cols>
  <sheetData>
    <row r="1" spans="1:12">
      <c r="A1" s="73" t="s">
        <v>1</v>
      </c>
      <c r="B1" s="73"/>
      <c r="C1" s="73"/>
      <c r="D1" s="73"/>
      <c r="E1" s="73"/>
      <c r="F1" s="73"/>
      <c r="G1" s="73"/>
      <c r="H1" s="73"/>
      <c r="I1" s="73"/>
    </row>
    <row r="2" spans="1:12">
      <c r="A2" s="73" t="s">
        <v>6</v>
      </c>
      <c r="B2" s="73"/>
      <c r="C2" s="73"/>
      <c r="D2" s="73"/>
      <c r="E2" s="73"/>
      <c r="F2" s="73"/>
      <c r="G2" s="73"/>
      <c r="H2" s="73"/>
      <c r="I2" s="73"/>
    </row>
    <row r="3" spans="1:12">
      <c r="A3" s="73" t="s">
        <v>7</v>
      </c>
      <c r="B3" s="73"/>
      <c r="C3" s="73"/>
      <c r="D3" s="73"/>
      <c r="E3" s="73"/>
      <c r="F3" s="73"/>
      <c r="G3" s="73"/>
      <c r="H3" s="73"/>
      <c r="I3" s="73"/>
    </row>
    <row r="4" spans="1:12">
      <c r="A4" s="72" t="s">
        <v>68</v>
      </c>
      <c r="B4" s="72"/>
      <c r="C4" s="72"/>
      <c r="D4" s="72"/>
      <c r="E4" s="72"/>
      <c r="F4" s="72"/>
      <c r="G4" s="72"/>
      <c r="H4" s="72"/>
      <c r="I4" s="72"/>
    </row>
    <row r="5" spans="1:12">
      <c r="B5" s="34"/>
      <c r="C5" s="34"/>
      <c r="D5" s="34"/>
      <c r="E5" s="34"/>
      <c r="F5" s="34"/>
      <c r="G5" s="34"/>
      <c r="H5" s="34"/>
    </row>
    <row r="6" spans="1:12" ht="18.75" customHeight="1">
      <c r="A6" s="2"/>
      <c r="B6" s="75" t="s">
        <v>69</v>
      </c>
      <c r="C6" s="75"/>
      <c r="D6" s="75"/>
      <c r="E6" s="75"/>
      <c r="F6" s="41" t="s">
        <v>10</v>
      </c>
      <c r="G6" s="78" t="s">
        <v>11</v>
      </c>
      <c r="H6" s="78"/>
      <c r="I6" s="93" t="s">
        <v>12</v>
      </c>
      <c r="J6" s="93"/>
    </row>
    <row r="7" spans="1:12" ht="31.8" customHeight="1">
      <c r="A7" s="35" t="s">
        <v>70</v>
      </c>
      <c r="B7" s="36" t="s">
        <v>71</v>
      </c>
      <c r="C7" s="36" t="s">
        <v>72</v>
      </c>
      <c r="D7" s="36" t="s">
        <v>73</v>
      </c>
      <c r="E7" s="36" t="s">
        <v>62</v>
      </c>
      <c r="F7" s="37" t="s">
        <v>74</v>
      </c>
      <c r="G7" s="36" t="s">
        <v>75</v>
      </c>
      <c r="H7" s="36" t="s">
        <v>76</v>
      </c>
      <c r="I7" s="38" t="s">
        <v>74</v>
      </c>
      <c r="J7" s="38" t="s">
        <v>65</v>
      </c>
    </row>
    <row r="8" spans="1:12" ht="23" customHeight="1">
      <c r="A8" s="4" t="s">
        <v>77</v>
      </c>
      <c r="B8" s="40" t="s">
        <v>142</v>
      </c>
      <c r="C8" s="8" t="s">
        <v>78</v>
      </c>
      <c r="D8" s="8" t="s">
        <v>138</v>
      </c>
      <c r="E8" s="8" t="s">
        <v>79</v>
      </c>
      <c r="F8" s="5">
        <v>1154161079</v>
      </c>
      <c r="G8" s="5">
        <v>40203078</v>
      </c>
      <c r="H8" s="6">
        <v>0</v>
      </c>
      <c r="I8" s="5">
        <v>1194364157</v>
      </c>
      <c r="J8" s="6">
        <f>(Table3[[#This Row],[1194364157.0000]]/$L$8)*100</f>
        <v>0.56009420659927145</v>
      </c>
      <c r="L8" s="65">
        <v>213243440644</v>
      </c>
    </row>
    <row r="9" spans="1:12" ht="23" customHeight="1">
      <c r="A9" s="4" t="s">
        <v>80</v>
      </c>
      <c r="B9" s="40" t="s">
        <v>147</v>
      </c>
      <c r="C9" s="8" t="s">
        <v>81</v>
      </c>
      <c r="D9" s="8" t="s">
        <v>136</v>
      </c>
      <c r="E9" s="8" t="s">
        <v>79</v>
      </c>
      <c r="F9" s="5">
        <v>80000</v>
      </c>
      <c r="G9" s="5">
        <v>0</v>
      </c>
      <c r="H9" s="6">
        <v>0</v>
      </c>
      <c r="I9" s="5">
        <v>80000</v>
      </c>
      <c r="J9" s="66">
        <f>(Table3[[#This Row],[1194364157.0000]]/$L$8)*100</f>
        <v>3.7515808110391669E-5</v>
      </c>
    </row>
    <row r="10" spans="1:12" ht="23" customHeight="1">
      <c r="A10" s="4" t="s">
        <v>144</v>
      </c>
      <c r="B10" s="40" t="s">
        <v>148</v>
      </c>
      <c r="C10" s="8" t="s">
        <v>81</v>
      </c>
      <c r="D10" s="8" t="s">
        <v>137</v>
      </c>
      <c r="E10" s="8" t="s">
        <v>79</v>
      </c>
      <c r="F10" s="5">
        <v>208468000</v>
      </c>
      <c r="G10" s="5">
        <v>0</v>
      </c>
      <c r="H10" s="6">
        <v>0</v>
      </c>
      <c r="I10" s="5">
        <v>208468000</v>
      </c>
      <c r="J10" s="6">
        <f>(Table3[[#This Row],[1194364157.0000]]/$L$8)*100</f>
        <v>9.7760568564464148E-2</v>
      </c>
    </row>
    <row r="11" spans="1:12" ht="23" customHeight="1">
      <c r="A11" s="4" t="s">
        <v>145</v>
      </c>
      <c r="B11" s="64" t="s">
        <v>146</v>
      </c>
      <c r="C11" s="57" t="s">
        <v>81</v>
      </c>
      <c r="D11" s="57" t="s">
        <v>149</v>
      </c>
      <c r="E11" s="57"/>
      <c r="F11" s="5">
        <v>0</v>
      </c>
      <c r="G11" s="5">
        <v>0</v>
      </c>
      <c r="H11" s="6">
        <v>0</v>
      </c>
      <c r="I11" s="5">
        <v>0</v>
      </c>
      <c r="J11" s="6">
        <f>(Table3[[#This Row],[1194364157.0000]]/$L$8)*100</f>
        <v>0</v>
      </c>
    </row>
    <row r="12" spans="1:12" ht="23" customHeight="1">
      <c r="A12" s="4" t="s">
        <v>150</v>
      </c>
      <c r="B12" s="64" t="s">
        <v>143</v>
      </c>
      <c r="C12" s="57" t="s">
        <v>151</v>
      </c>
      <c r="D12" s="57" t="s">
        <v>138</v>
      </c>
      <c r="E12" s="57"/>
      <c r="F12" s="5">
        <v>2000000000</v>
      </c>
      <c r="G12" s="5"/>
      <c r="H12" s="6"/>
      <c r="I12" s="5">
        <v>2000000000</v>
      </c>
      <c r="J12" s="6">
        <f>(Table3[[#This Row],[1194364157.0000]]/$L$8)*100</f>
        <v>0.93789520275979177</v>
      </c>
    </row>
    <row r="13" spans="1:12" ht="23" customHeight="1">
      <c r="A13" s="4" t="s">
        <v>32</v>
      </c>
      <c r="B13" s="39"/>
      <c r="C13" s="4"/>
      <c r="D13" s="4"/>
      <c r="E13" s="4"/>
      <c r="F13" s="5">
        <f>SUM(F8:F12)</f>
        <v>3362709079</v>
      </c>
      <c r="G13" s="5">
        <f>SUM(G8:G12)</f>
        <v>40203078</v>
      </c>
      <c r="H13" s="5">
        <f>SUM(H8:H12)</f>
        <v>0</v>
      </c>
      <c r="I13" s="5">
        <f>SUM(I8:I12)</f>
        <v>3402912157</v>
      </c>
      <c r="J13" s="6">
        <f>(Table3[[#This Row],[1194364157.0000]]/$L$8)*100</f>
        <v>1.5957874937316379</v>
      </c>
    </row>
    <row r="14" spans="1:12" ht="23" customHeight="1">
      <c r="A14" s="17" t="s">
        <v>33</v>
      </c>
      <c r="B14" s="17"/>
      <c r="C14" s="17"/>
      <c r="D14" s="17"/>
      <c r="E14" s="17"/>
      <c r="F14" s="19"/>
      <c r="G14" s="92"/>
      <c r="H14" s="92"/>
      <c r="I14" s="19"/>
      <c r="J14" s="6"/>
    </row>
    <row r="18" spans="3:3">
      <c r="C18" s="7" t="s">
        <v>82</v>
      </c>
    </row>
  </sheetData>
  <mergeCells count="8">
    <mergeCell ref="G14:H14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rightToLeft="1" topLeftCell="B1" zoomScale="106" zoomScaleNormal="106" workbookViewId="0">
      <selection activeCell="G8" sqref="G8"/>
    </sheetView>
  </sheetViews>
  <sheetFormatPr defaultColWidth="13" defaultRowHeight="20.65"/>
  <cols>
    <col min="1" max="1" width="16.75" style="7" customWidth="1"/>
    <col min="2" max="2" width="13.25" style="7" customWidth="1"/>
    <col min="3" max="3" width="22.1875" style="7" customWidth="1"/>
    <col min="4" max="4" width="15.375" style="7" customWidth="1"/>
    <col min="5" max="5" width="14.9375" style="7" customWidth="1"/>
    <col min="6" max="6" width="13" style="7" customWidth="1"/>
    <col min="7" max="7" width="16.25" style="7" customWidth="1"/>
    <col min="8" max="8" width="14.9375" style="7" customWidth="1"/>
    <col min="9" max="9" width="13" style="7" customWidth="1"/>
    <col min="10" max="10" width="16.25" style="7" customWidth="1"/>
    <col min="11" max="14" width="13" style="7" customWidth="1"/>
    <col min="15" max="16384" width="13" style="7"/>
  </cols>
  <sheetData>
    <row r="1" spans="1:13">
      <c r="A1" s="73" t="s">
        <v>1</v>
      </c>
      <c r="B1" s="73"/>
      <c r="C1" s="73"/>
      <c r="D1" s="73"/>
      <c r="E1" s="73"/>
      <c r="F1" s="73"/>
      <c r="G1" s="73"/>
      <c r="H1" s="73"/>
      <c r="I1" s="73"/>
      <c r="J1" s="73"/>
    </row>
    <row r="2" spans="1:13">
      <c r="A2" s="73" t="s">
        <v>83</v>
      </c>
      <c r="B2" s="73"/>
      <c r="C2" s="73"/>
      <c r="D2" s="73"/>
      <c r="E2" s="73"/>
      <c r="F2" s="73"/>
      <c r="G2" s="73"/>
      <c r="H2" s="73"/>
      <c r="I2" s="73"/>
      <c r="J2" s="73"/>
    </row>
    <row r="3" spans="1:13">
      <c r="A3" s="73" t="s">
        <v>7</v>
      </c>
      <c r="B3" s="73"/>
      <c r="C3" s="73"/>
      <c r="D3" s="73"/>
      <c r="E3" s="73"/>
      <c r="F3" s="73"/>
      <c r="G3" s="73"/>
      <c r="H3" s="73"/>
      <c r="I3" s="73"/>
      <c r="J3" s="73"/>
    </row>
    <row r="4" spans="1:13">
      <c r="A4" s="72" t="s">
        <v>96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6.5" customHeight="1">
      <c r="B5" s="78" t="s">
        <v>97</v>
      </c>
      <c r="C5" s="78"/>
      <c r="D5" s="78"/>
      <c r="E5" s="94" t="s">
        <v>98</v>
      </c>
      <c r="F5" s="94"/>
      <c r="G5" s="94"/>
      <c r="H5" s="94" t="s">
        <v>99</v>
      </c>
      <c r="I5" s="94"/>
      <c r="J5" s="94"/>
      <c r="K5" s="46"/>
      <c r="L5" s="46"/>
      <c r="M5" s="46"/>
    </row>
    <row r="6" spans="1:13" s="8" customFormat="1" ht="47.25" customHeight="1">
      <c r="A6" s="3" t="s">
        <v>35</v>
      </c>
      <c r="B6" s="3" t="s">
        <v>100</v>
      </c>
      <c r="C6" s="3" t="s">
        <v>101</v>
      </c>
      <c r="D6" s="3" t="s">
        <v>102</v>
      </c>
      <c r="E6" s="3" t="s">
        <v>103</v>
      </c>
      <c r="F6" s="3" t="s">
        <v>104</v>
      </c>
      <c r="G6" s="3" t="s">
        <v>105</v>
      </c>
      <c r="H6" s="3" t="s">
        <v>103</v>
      </c>
      <c r="I6" s="3" t="s">
        <v>104</v>
      </c>
      <c r="J6" s="3" t="s">
        <v>105</v>
      </c>
    </row>
    <row r="7" spans="1:13" ht="23" customHeight="1">
      <c r="A7" s="4" t="s">
        <v>25</v>
      </c>
      <c r="B7" s="8" t="s">
        <v>106</v>
      </c>
      <c r="C7" s="5">
        <v>13812420</v>
      </c>
      <c r="D7" s="5">
        <v>50</v>
      </c>
      <c r="E7" s="5">
        <v>690621000</v>
      </c>
      <c r="F7" s="5">
        <v>-89006048</v>
      </c>
      <c r="G7" s="5">
        <v>601614952</v>
      </c>
      <c r="H7" s="5">
        <v>690621000</v>
      </c>
      <c r="I7" s="5">
        <v>-89006048</v>
      </c>
      <c r="J7" s="5">
        <v>601614952</v>
      </c>
    </row>
    <row r="8" spans="1:13" ht="23" customHeight="1">
      <c r="A8" s="4" t="s">
        <v>32</v>
      </c>
      <c r="B8" s="8"/>
      <c r="C8" s="5">
        <v>13812420</v>
      </c>
      <c r="D8" s="5">
        <v>50</v>
      </c>
      <c r="E8" s="5">
        <v>690621000</v>
      </c>
      <c r="F8" s="5">
        <v>-89006048</v>
      </c>
      <c r="G8" s="5">
        <v>601614952</v>
      </c>
      <c r="H8" s="5">
        <v>690621000</v>
      </c>
      <c r="I8" s="5">
        <v>-89006048</v>
      </c>
      <c r="J8" s="5">
        <v>601614952</v>
      </c>
    </row>
    <row r="9" spans="1:13" ht="23" customHeight="1">
      <c r="A9" s="4" t="s">
        <v>33</v>
      </c>
      <c r="B9" s="47"/>
      <c r="C9" s="48"/>
      <c r="D9" s="48"/>
      <c r="E9" s="48"/>
      <c r="F9" s="48"/>
      <c r="G9" s="48"/>
      <c r="H9" s="48"/>
      <c r="I9" s="48"/>
      <c r="J9" s="48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1</vt:lpstr>
      <vt:lpstr>درآمدها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Alireza Khanzadi</cp:lastModifiedBy>
  <cp:lastPrinted>2022-07-11T16:32:10Z</cp:lastPrinted>
  <dcterms:created xsi:type="dcterms:W3CDTF">2017-11-22T14:26:20Z</dcterms:created>
  <dcterms:modified xsi:type="dcterms:W3CDTF">2023-02-26T07:29:23Z</dcterms:modified>
</cp:coreProperties>
</file>