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خانم  بهره بر\"/>
    </mc:Choice>
  </mc:AlternateContent>
  <xr:revisionPtr revIDLastSave="0" documentId="13_ncr:1_{FFB2A3C9-1E18-4DB9-B25B-56BE6CB30E9E}" xr6:coauthVersionLast="47" xr6:coauthVersionMax="47" xr10:uidLastSave="{00000000-0000-0000-0000-000000000000}"/>
  <bookViews>
    <workbookView xWindow="-98" yWindow="-98" windowWidth="28996" windowHeight="15675" tabRatio="688" xr2:uid="{00000000-000D-0000-FFFF-FFFF00000000}"/>
  </bookViews>
  <sheets>
    <sheet name="1" sheetId="16" r:id="rId1"/>
    <sheet name=" سهام و صندوق‌های سرمایه‌گذاری" sheetId="1" r:id="rId2"/>
    <sheet name="سپرده" sheetId="2" r:id="rId3"/>
    <sheet name="درآمدها" sheetId="11" r:id="rId4"/>
    <sheet name="درآمد سود سهام" sheetId="12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سهام و ص " sheetId="5" r:id="rId9"/>
    <sheet name="درآمد سرمایه گذاری در اوراق بها" sheetId="6" r:id="rId10"/>
    <sheet name="درآمد سپرده بانکی" sheetId="7" r:id="rId11"/>
    <sheet name="سایر درآمدها" sheetId="8" r:id="rId12"/>
  </sheets>
  <definedNames>
    <definedName name="_xlnm.Print_Area" localSheetId="1">' سهام و صندوق‌های سرمایه‌گذاری'!$A$1:$M$16</definedName>
    <definedName name="_xlnm.Print_Area" localSheetId="10">'درآمد سپرده بانکی'!$A$1:$F$25</definedName>
    <definedName name="_xlnm.Print_Area" localSheetId="9">'درآمد سرمایه گذاری در اوراق بها'!$A$1:$I$24</definedName>
    <definedName name="_xlnm.Print_Area" localSheetId="8">'درآمد سرمایه گذاری در سهام و ص '!$A$1:$K$28</definedName>
    <definedName name="_xlnm.Print_Area" localSheetId="4">'درآمد سود سهام'!$A$1:$M$11</definedName>
    <definedName name="_xlnm.Print_Area" localSheetId="7">'درآمد ناشی از تغییر قیمت اوراق '!$A$1:$I$15</definedName>
    <definedName name="_xlnm.Print_Area" localSheetId="6">'درآمد ناشی ازفروش'!$A$1:$I$39</definedName>
    <definedName name="_xlnm.Print_Area" localSheetId="3">درآمدها!$A$1:$S$11</definedName>
    <definedName name="_xlnm.Print_Area" localSheetId="11">'سایر درآمدها'!$A$1:$C$10</definedName>
    <definedName name="_xlnm.Print_Area" localSheetId="2">سپرده!$A$1:$J$35</definedName>
    <definedName name="_xlnm.Print_Area" localSheetId="5">'سود اوراق بهادار و سپرده بانکی'!$A$1:$J$23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M15" i="1"/>
  <c r="L15" i="1"/>
  <c r="K15" i="1"/>
  <c r="J15" i="1"/>
  <c r="H15" i="1"/>
  <c r="F15" i="1"/>
  <c r="D15" i="1"/>
  <c r="C15" i="1"/>
  <c r="C10" i="11"/>
  <c r="G36" i="15"/>
  <c r="C36" i="15"/>
  <c r="I23" i="6"/>
  <c r="H23" i="6"/>
  <c r="E11" i="14"/>
  <c r="I11" i="14"/>
  <c r="H11" i="14"/>
  <c r="G11" i="14"/>
  <c r="H22" i="13"/>
  <c r="J22" i="13"/>
  <c r="J10" i="12"/>
  <c r="B24" i="7"/>
  <c r="D24" i="7"/>
  <c r="C9" i="8"/>
  <c r="E27" i="5"/>
  <c r="G27" i="5"/>
  <c r="H36" i="15"/>
  <c r="E11" i="5"/>
  <c r="D36" i="15"/>
  <c r="E9" i="15"/>
  <c r="E36" i="15" s="1"/>
  <c r="H27" i="5" l="1"/>
  <c r="I27" i="5"/>
  <c r="J11" i="5"/>
  <c r="J27" i="5" s="1"/>
  <c r="H10" i="12"/>
  <c r="G30" i="2"/>
  <c r="H30" i="2"/>
  <c r="J30" i="2"/>
  <c r="F30" i="2"/>
  <c r="K27" i="5"/>
  <c r="I9" i="15"/>
  <c r="I36" i="15" s="1"/>
  <c r="D27" i="5" l="1"/>
  <c r="F27" i="5"/>
  <c r="C27" i="5"/>
  <c r="D11" i="14"/>
  <c r="C11" i="14"/>
  <c r="I22" i="13"/>
  <c r="E22" i="13"/>
  <c r="F22" i="13"/>
  <c r="G2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<sst xmlns="http://schemas.openxmlformats.org/spreadsheetml/2006/main" count="508" uniqueCount="187">
  <si>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</si>
  <si>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</si>
  <si>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</si>
  <si>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1403/09/30
</t>
  </si>
  <si>
    <t>مدیر صندوق</t>
  </si>
  <si>
    <t xml:space="preserve">صورت وضعیت پرتفوی </t>
  </si>
  <si>
    <t>برای ماه منتهی به 1403/09/30</t>
  </si>
  <si>
    <t>1- سرمایه گذاری ها</t>
  </si>
  <si>
    <t>1-1-سرمایه‌گذاری در سهام و حق تقدم سهام وصندوق‌های سرمایه‌گذاری</t>
  </si>
  <si>
    <t>1403/09/01</t>
  </si>
  <si>
    <t>تغییرات طی دوره</t>
  </si>
  <si>
    <t>1403/09/30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</si>
  <si>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</si>
  <si>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</si>
  <si>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</si>
  <si>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</si>
  <si>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</si>
  <si>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</si>
  <si>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</si>
  <si>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</si>
  <si>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</si>
  <si>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</si>
  <si>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</si>
  <si>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سر. توس گستر (وتوس)</t>
  </si>
  <si>
    <t>گنجینه آینده روشن (صایند)</t>
  </si>
  <si>
    <t>نوع دوم کارا (کارا)</t>
  </si>
  <si>
    <t>نوع دوم اعتبار (اعتبار)</t>
  </si>
  <si>
    <t>جمع</t>
  </si>
  <si>
    <t/>
  </si>
  <si>
    <t>نام سهام</t>
  </si>
  <si>
    <t>تاریخ سررسید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</si>
  <si>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</si>
  <si>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</si>
  <si>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</si>
  <si>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</si>
  <si>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</si>
  <si>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</si>
  <si>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</si>
  <si>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</si>
  <si>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</si>
  <si>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</si>
  <si>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</si>
  <si>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جاری صایند - آینده 0303846544000</t>
  </si>
  <si>
    <t>0303846544000</t>
  </si>
  <si>
    <t>جاری</t>
  </si>
  <si>
    <t>-</t>
  </si>
  <si>
    <t>وهنر - صادرات 682008</t>
  </si>
  <si>
    <t>0406962682008</t>
  </si>
  <si>
    <t>سپرده سرمایه‌گذاری</t>
  </si>
  <si>
    <t>کوتاه مدت صادرات - وهنر 003</t>
  </si>
  <si>
    <t>0218331079003</t>
  </si>
  <si>
    <t>کوتاه مدت</t>
  </si>
  <si>
    <t>وهنر - صادرات 676006</t>
  </si>
  <si>
    <t>0406962676006</t>
  </si>
  <si>
    <t>جاری  وهنر سامان 18904-40</t>
  </si>
  <si>
    <t>8644038818904</t>
  </si>
  <si>
    <t>کوتاه مدت8901-810</t>
  </si>
  <si>
    <t>864381038818901</t>
  </si>
  <si>
    <t xml:space="preserve">میهن - صادرات 280008 </t>
  </si>
  <si>
    <t>0406894280008</t>
  </si>
  <si>
    <t>میهن - صادرات 270003</t>
  </si>
  <si>
    <t>0406894270003</t>
  </si>
  <si>
    <t>کوتاه مدت صادرات - صایند 006</t>
  </si>
  <si>
    <t>0218295617006</t>
  </si>
  <si>
    <t>ملی 7004</t>
  </si>
  <si>
    <t>0118215707004</t>
  </si>
  <si>
    <t>وهنر - صادرات 691004</t>
  </si>
  <si>
    <t>0406962691004</t>
  </si>
  <si>
    <t>جاری صایند - سامان 18906-40</t>
  </si>
  <si>
    <t>864-40-3881890-6</t>
  </si>
  <si>
    <t>آینده 0101444929003</t>
  </si>
  <si>
    <t>0101444929003</t>
  </si>
  <si>
    <t xml:space="preserve">جاری وتوس - سامان 18902-40	</t>
  </si>
  <si>
    <t>864-40-3881890-2</t>
  </si>
  <si>
    <t>ملی 1009</t>
  </si>
  <si>
    <t>0233006291009</t>
  </si>
  <si>
    <t>وهنر - صادرات 698001</t>
  </si>
  <si>
    <t>0406962698001</t>
  </si>
  <si>
    <t>جاری میهن-سامان 18905-40</t>
  </si>
  <si>
    <t>8644038818905</t>
  </si>
  <si>
    <t>میهن - صادرات 275004</t>
  </si>
  <si>
    <t>0406894275004</t>
  </si>
  <si>
    <t>میهن - صادرات 081000</t>
  </si>
  <si>
    <t>0406894081000</t>
  </si>
  <si>
    <t>وهنر - صادرات 696005</t>
  </si>
  <si>
    <t>0406962696005</t>
  </si>
  <si>
    <t>کوتاه مدت صادرات - میهن 002</t>
  </si>
  <si>
    <t>0218320888002</t>
  </si>
  <si>
    <t>میهن - صادرات 266008</t>
  </si>
  <si>
    <t>0406894266008</t>
  </si>
  <si>
    <t xml:space="preserve"> </t>
  </si>
  <si>
    <t xml:space="preserve">صورت وضعیت درآمدها </t>
  </si>
  <si>
    <t>برای ماه منتهی به  1403/09/30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</si>
  <si>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</si>
  <si>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</si>
  <si>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</si>
  <si>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</si>
  <si>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</si>
  <si>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</si>
  <si>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</si>
  <si>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</si>
  <si>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</si>
  <si>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</si>
  <si>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</si>
  <si>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</si>
  <si>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</si>
  <si>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</si>
  <si>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</si>
  <si>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1403/09/01 تا  1403/09/30</t>
  </si>
  <si>
    <t>از ابتدای سال مالی تا 1403/09/30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</si>
  <si>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</si>
  <si>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</si>
  <si>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</si>
  <si>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</si>
  <si>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</si>
  <si>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</si>
  <si>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گروه توسعه هنر ایران (وهنر)</t>
  </si>
  <si>
    <t>1398/02/07</t>
  </si>
  <si>
    <t>1402/12/15</t>
  </si>
  <si>
    <t>تولیدی و صنعتی گوهرفام (شفام)</t>
  </si>
  <si>
    <t>1403/03/01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</si>
  <si>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</si>
  <si>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</si>
  <si>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</si>
  <si>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</si>
  <si>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1402/11/04</t>
  </si>
  <si>
    <t>1403/09/17</t>
  </si>
  <si>
    <t>1402/10/30</t>
  </si>
  <si>
    <t>1402/11/06</t>
  </si>
  <si>
    <t>1403/09/04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</si>
  <si>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</si>
  <si>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</si>
  <si>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</si>
  <si>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</si>
  <si>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سپر سرمایه بیدار (سپر)</t>
  </si>
  <si>
    <t>افرا نماد پایدار (افران)</t>
  </si>
  <si>
    <t>ص. س. اعتماد داریک (داریک)</t>
  </si>
  <si>
    <t>درآمد ثابت کیمیا (اونیکس)</t>
  </si>
  <si>
    <t>سرمایه گذاری لبخند فارابی (لبخند)</t>
  </si>
  <si>
    <t>مشترک نوین نگر آسیا (طلوع)</t>
  </si>
  <si>
    <t>توسعه افق رابین (رابین)</t>
  </si>
  <si>
    <t>سرمایه گذاری دریای آبی فیروزه (دریا)</t>
  </si>
  <si>
    <t>شاخص 30 شرکت بزرگ فیروزه (فیروزه)</t>
  </si>
  <si>
    <t>اسناد خزانه-م1بودجه01-040326 (اخزا101)</t>
  </si>
  <si>
    <t>اسناد خزانه-م3بودجه01-040520 (اخزا103)</t>
  </si>
  <si>
    <t>اسنادخزانه-م7بودجه01-040714 (اخزا107)</t>
  </si>
  <si>
    <t>اسنادخزانه-م3بودجه00-030418 (اخزا003)</t>
  </si>
  <si>
    <t>اسنادخزانه-م5بودجه00-030626 (اخزا005)</t>
  </si>
  <si>
    <t>اسنادخزانه-م5بودجه01-041015 (اخزا105)</t>
  </si>
  <si>
    <t>اسنادخزانه-م4بودجه01-040917 (اخزا104)</t>
  </si>
  <si>
    <t>اسنادخزانه-م6بودجه00-030723 (اخزا006)</t>
  </si>
  <si>
    <t>اسنادخزانه-م4بودجه00-030522 (اخزا004)</t>
  </si>
  <si>
    <t>اسناد خزانه-م8بودجه02-041211 (اخزا208)</t>
  </si>
  <si>
    <t>اسناد خزانه-م13بودجه02-051021 (اخزا213)</t>
  </si>
  <si>
    <t>اسنادخزانه-م10بودجه02-051112 (اخزا210)</t>
  </si>
  <si>
    <t>اسنادخزانه-م1بودجه02-050325 (اخزا201)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</si>
  <si>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</si>
  <si>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</si>
  <si>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</si>
  <si>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</si>
  <si>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</si>
  <si>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</si>
  <si>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</si>
  <si>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</si>
  <si>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</si>
  <si>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</si>
  <si>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</si>
  <si>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</si>
  <si>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</si>
  <si>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</si>
  <si>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</si>
  <si>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</si>
  <si>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</si>
  <si>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</si>
  <si>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</si>
  <si>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0.41</t>
  </si>
  <si>
    <t>175.77</t>
  </si>
  <si>
    <t>4.90</t>
  </si>
  <si>
    <t>4.49</t>
  </si>
  <si>
    <t>625.20</t>
  </si>
  <si>
    <t>0.00</t>
  </si>
  <si>
    <t>4140.09</t>
  </si>
  <si>
    <t>372.04</t>
  </si>
  <si>
    <t>0.04</t>
  </si>
  <si>
    <t>0.91</t>
  </si>
  <si>
    <t>4-2-سایر درآمدها:</t>
  </si>
  <si>
    <t>درامد حاصل از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</si>
</sst>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8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6" fillId="0" borderId="3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1"/>
    </xf>
    <xf numFmtId="165" fontId="6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3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129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3</xdr:row>
      <xdr:rowOff>47625</xdr:rowOff>
    </xdr:from>
    <xdr:to>
      <xdr:col>4</xdr:col>
      <xdr:colOff>428784</xdr:colOff>
      <xdr:row>12</xdr:row>
      <xdr:rowOff>34256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4CB916-C7B8-4D08-A630-CAC39673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975216" y="809625"/>
          <a:ext cx="1828959" cy="1796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5" headerRowCount="0" headerRowDxfId="128" dataDxfId="127" totalsRowDxfId="126">
  <tableColumns count="13">
    <tableColumn id="1" xr3:uid="{00000000-0010-0000-0000-000001000000}" name="بیمه میهن (میهن)" dataDxfId="125"/>
    <tableColumn id="2" xr3:uid="{00000000-0010-0000-0000-000002000000}" name="96977845" dataDxfId="124"/>
    <tableColumn id="3" xr3:uid="{00000000-0010-0000-0000-000003000000}" name="583144561717.0000" dataDxfId="123"/>
    <tableColumn id="4" xr3:uid="{00000000-0010-0000-0000-000004000000}" name="390717499892.0000" dataDxfId="122"/>
    <tableColumn id="5" xr3:uid="{00000000-0010-0000-0000-000005000000}" name="0" dataDxfId="121"/>
    <tableColumn id="6" xr3:uid="{00000000-0010-0000-0000-000006000000}" name="Column6" dataDxfId="120"/>
    <tableColumn id="7" xr3:uid="{00000000-0010-0000-0000-000007000000}" name="Column7" dataDxfId="119"/>
    <tableColumn id="8" xr3:uid="{00000000-0010-0000-0000-000008000000}" name="Column8" dataDxfId="118"/>
    <tableColumn id="9" xr3:uid="{00000000-0010-0000-0000-000009000000}" name="Column9" dataDxfId="117"/>
    <tableColumn id="10" xr3:uid="{00000000-0010-0000-0000-00000A000000}" name="5600.0000" dataDxfId="116"/>
    <tableColumn id="11" xr3:uid="{00000000-0010-0000-0000-00000B000000}" name="Column11" dataDxfId="115"/>
    <tableColumn id="12" xr3:uid="{00000000-0010-0000-0000-00000C000000}" name="542663194295.0000" dataDxfId="114"/>
    <tableColumn id="13" xr3:uid="{00000000-0010-0000-0000-00000D000000}" name="31.00" dataDxfId="11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24" headerRowCount="0" headerRowDxfId="15" dataDxfId="14" totalsRowDxfId="13">
  <tableColumns count="5">
    <tableColumn id="1" xr3:uid="{00000000-0010-0000-0D00-000001000000}" name="کوتاه مدت8901-810" dataDxfId="12"/>
    <tableColumn id="3" xr3:uid="{00000000-0010-0000-0D00-000003000000}" name="0.41" dataDxfId="11"/>
    <tableColumn id="4" xr3:uid="{00000000-0010-0000-0D00-000004000000}" name="1151060.0000" dataDxfId="10"/>
    <tableColumn id="5" xr3:uid="{00000000-0010-0000-0D00-000005000000}" name="175.77" dataDxfId="9"/>
    <tableColumn id="6" xr3:uid="{6178F360-8738-4190-8251-E939E290A2E3}" name="Column1" headerRowDxfId="8" dataDxfId="7" totalsRow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9" headerRowCount="0" headerRowDxfId="5" dataDxfId="4" totalsRowDxfId="3">
  <tableColumns count="3">
    <tableColumn id="1" xr3:uid="{00000000-0010-0000-0E00-000001000000}" name="درامد حاصل از بازارگردانی" dataDxfId="2"/>
    <tableColumn id="2" xr3:uid="{00000000-0010-0000-0E00-000002000000}" name="0" dataDxfId="1"/>
    <tableColumn id="3" xr3:uid="{00000000-0010-0000-0E00-000003000000}" name="83410733225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30" headerRowCount="0" headerRowDxfId="112" dataDxfId="111" totalsRowDxfId="110">
  <tableColumns count="10">
    <tableColumn id="1" xr3:uid="{00000000-0010-0000-0500-000001000000}" name="جاری صایند - آینده 0303846544000" dataDxfId="109"/>
    <tableColumn id="2" xr3:uid="{00000000-0010-0000-0500-000002000000}" name="0303846544000" dataDxfId="108"/>
    <tableColumn id="3" xr3:uid="{00000000-0010-0000-0500-000003000000}" name="جاری" dataDxfId="107"/>
    <tableColumn id="4" xr3:uid="{00000000-0010-0000-0500-000004000000}" name="-" dataDxfId="106"/>
    <tableColumn id="5" xr3:uid="{00000000-0010-0000-0500-000005000000}" name="Column5" dataDxfId="105"/>
    <tableColumn id="6" xr3:uid="{00000000-0010-0000-0500-000006000000}" name="2561814662.0000" dataDxfId="104"/>
    <tableColumn id="7" xr3:uid="{00000000-0010-0000-0500-000007000000}" name="1799838000000.0000" dataDxfId="103"/>
    <tableColumn id="8" xr3:uid="{00000000-0010-0000-0500-000008000000}" name="1801125820000.0000" dataDxfId="102"/>
    <tableColumn id="9" xr3:uid="{00000000-0010-0000-0500-000009000000}" name="1273994662.0000" dataDxfId="101"/>
    <tableColumn id="10" xr3:uid="{00000000-0010-0000-0500-00000A000000}" name="0.07" dataDxfId="10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99" dataDxfId="98" totalsRowDxfId="97">
  <tableColumns count="5">
    <tableColumn id="1" xr3:uid="{00000000-0010-0000-0600-000001000000}" name="درآمد حاصل از سرمایه­گذاری در سهام و حق تقدم سهام و صندوق‌های سرمایه‌گذاری" dataDxfId="96"/>
    <tableColumn id="2" xr3:uid="{00000000-0010-0000-0600-000002000000}" name="1-2" dataDxfId="95"/>
    <tableColumn id="3" xr3:uid="{00000000-0010-0000-0600-000003000000}" name="-76918724314.0000" dataDxfId="94"/>
    <tableColumn id="4" xr3:uid="{00000000-0010-0000-0600-000004000000}" name="-972.90" dataDxfId="93"/>
    <tableColumn id="5" xr3:uid="{00000000-0010-0000-0600-000005000000}" name="-4.39" dataDxfId="9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0" headerRowCount="0" headerRowDxfId="91" dataDxfId="90" totalsRowDxfId="89">
  <tableColumns count="10">
    <tableColumn id="1" xr3:uid="{00000000-0010-0000-0700-000001000000}" name="گروه توسعه هنر ایران (وهنر)" dataDxfId="88"/>
    <tableColumn id="2" xr3:uid="{00000000-0010-0000-0700-000002000000}" name="1398/02/07" dataDxfId="87"/>
    <tableColumn id="3" xr3:uid="{00000000-0010-0000-0700-000003000000}" name="0" dataDxfId="86"/>
    <tableColumn id="4" xr3:uid="{00000000-0010-0000-0700-000004000000}" name="78.0000" dataDxfId="85"/>
    <tableColumn id="5" xr3:uid="{00000000-0010-0000-0700-000005000000}" name="0.0000" dataDxfId="84"/>
    <tableColumn id="6" xr3:uid="{00000000-0010-0000-0700-000006000000}" name="Column6" dataDxfId="83"/>
    <tableColumn id="7" xr3:uid="{00000000-0010-0000-0700-000007000000}" name="Column7" dataDxfId="82"/>
    <tableColumn id="8" xr3:uid="{00000000-0010-0000-0700-000008000000}" name="17986087.0000" dataDxfId="81"/>
    <tableColumn id="9" xr3:uid="{00000000-0010-0000-0700-000009000000}" name="Column9" dataDxfId="80"/>
    <tableColumn id="10" xr3:uid="{00000000-0010-0000-0700-00000A000000}" name="Column10" dataDxfId="7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2" headerRowCount="0" headerRowDxfId="78" dataDxfId="77" totalsRowDxfId="76">
  <tableColumns count="10">
    <tableColumn id="1" xr3:uid="{00000000-0010-0000-0800-000001000000}" name="میهن - صادرات 266008" dataDxfId="75"/>
    <tableColumn id="2" xr3:uid="{00000000-0010-0000-0800-000002000000}" name="1402/11/04" dataDxfId="74"/>
    <tableColumn id="3" xr3:uid="{00000000-0010-0000-0800-000003000000}" name="-" dataDxfId="73"/>
    <tableColumn id="4" xr3:uid="{00000000-0010-0000-0800-000004000000}" name="Column4" dataDxfId="72"/>
    <tableColumn id="5" xr3:uid="{00000000-0010-0000-0800-000005000000}" name="0" dataDxfId="71"/>
    <tableColumn id="6" xr3:uid="{00000000-0010-0000-0800-000006000000}" name="Column6" dataDxfId="70"/>
    <tableColumn id="7" xr3:uid="{00000000-0010-0000-0800-000007000000}" name="Column7" dataDxfId="69"/>
    <tableColumn id="8" xr3:uid="{00000000-0010-0000-0800-000008000000}" name="239589042" dataDxfId="68"/>
    <tableColumn id="9" xr3:uid="{00000000-0010-0000-0800-000009000000}" name="961797" dataDxfId="67"/>
    <tableColumn id="10" xr3:uid="{00000000-0010-0000-0800-00000A000000}" name="240550839" dataDxfId="6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36" headerRowCount="0" headerRowDxfId="65" dataDxfId="64" totalsRowDxfId="63">
  <tableColumns count="9">
    <tableColumn id="1" xr3:uid="{00000000-0010-0000-0900-000001000000}" name="گروه توسعه هنر ایران (وهنر)" dataDxfId="62"/>
    <tableColumn id="2" xr3:uid="{00000000-0010-0000-0900-000002000000}" name="0" dataDxfId="61"/>
    <tableColumn id="3" xr3:uid="{00000000-0010-0000-0900-000003000000}" name="Column3" dataDxfId="60"/>
    <tableColumn id="4" xr3:uid="{00000000-0010-0000-0900-000004000000}" name="Column4" dataDxfId="59"/>
    <tableColumn id="5" xr3:uid="{00000000-0010-0000-0900-000005000000}" name="Column5" dataDxfId="58"/>
    <tableColumn id="6" xr3:uid="{00000000-0010-0000-0900-000006000000}" name="45634342" dataDxfId="57"/>
    <tableColumn id="7" xr3:uid="{00000000-0010-0000-0900-000007000000}" name="276160699554.0000" dataDxfId="56"/>
    <tableColumn id="8" xr3:uid="{00000000-0010-0000-0900-000008000000}" name="-238524402840.0000" dataDxfId="55"/>
    <tableColumn id="9" xr3:uid="{00000000-0010-0000-0900-000009000000}" name="37636296714.0000" dataDxfId="5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1" headerRowCount="0" headerRowDxfId="53" dataDxfId="52" totalsRowDxfId="51">
  <tableColumns count="9">
    <tableColumn id="1" xr3:uid="{00000000-0010-0000-0A00-000001000000}" name="سر. توس گستر (وتوس)" dataDxfId="50"/>
    <tableColumn id="2" xr3:uid="{00000000-0010-0000-0A00-000002000000}" name="54378012" dataDxfId="49"/>
    <tableColumn id="3" xr3:uid="{00000000-0010-0000-0A00-000003000000}" name="1030223542121" dataDxfId="48"/>
    <tableColumn id="4" xr3:uid="{00000000-0010-0000-0A00-000004000000}" name="-875514829022" dataDxfId="47"/>
    <tableColumn id="5" xr3:uid="{00000000-0010-0000-0A00-000005000000}" name="154708713099" dataDxfId="46"/>
    <tableColumn id="6" xr3:uid="{00000000-0010-0000-0A00-000006000000}" name="Column6" dataDxfId="45"/>
    <tableColumn id="7" xr3:uid="{00000000-0010-0000-0A00-000007000000}" name="Column7" dataDxfId="44"/>
    <tableColumn id="8" xr3:uid="{00000000-0010-0000-0A00-000008000000}" name="-1152577496128" dataDxfId="43"/>
    <tableColumn id="9" xr3:uid="{00000000-0010-0000-0A00-000009000000}" name="-122353954007" dataDxfId="4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27" headerRowCount="0" headerRowDxfId="41" dataDxfId="40" totalsRowDxfId="39">
  <tableColumns count="11">
    <tableColumn id="1" xr3:uid="{00000000-0010-0000-0C00-000001000000}" name="سر. توس گستر (وتوس)" dataDxfId="38"/>
    <tableColumn id="2" xr3:uid="{00000000-0010-0000-0C00-000002000000}" name="0" dataDxfId="37"/>
    <tableColumn id="3" xr3:uid="{00000000-0010-0000-0C00-000003000000}" name="154708713099" dataDxfId="36"/>
    <tableColumn id="4" xr3:uid="{00000000-0010-0000-0C00-000004000000}" name="-8776413960.0000" dataDxfId="35"/>
    <tableColumn id="5" xr3:uid="{00000000-0010-0000-0C00-000005000000}" name="145932299139.0000" dataDxfId="34"/>
    <tableColumn id="6" xr3:uid="{00000000-0010-0000-0C00-000006000000}" name="47.49" dataDxfId="33"/>
    <tableColumn id="7" xr3:uid="{00000000-0010-0000-0C00-000007000000}" name="Column7" dataDxfId="32"/>
    <tableColumn id="8" xr3:uid="{00000000-0010-0000-0C00-000008000000}" name="-122353954007" dataDxfId="31"/>
    <tableColumn id="9" xr3:uid="{00000000-0010-0000-0C00-000009000000}" name="-10391378903.0000" dataDxfId="30"/>
    <tableColumn id="10" xr3:uid="{00000000-0010-0000-0C00-00000A000000}" name="-132745332910.0000" dataDxfId="29"/>
    <tableColumn id="11" xr3:uid="{00000000-0010-0000-0C00-00000B000000}" name="-1679.01" dataDxfId="2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3" headerRowCount="0" headerRowDxfId="27" dataDxfId="26" totalsRowDxfId="25">
  <tableColumns count="9">
    <tableColumn id="1" xr3:uid="{00000000-0010-0000-0B00-000001000000}" name="اسنادخزانه-م1بودجه02-050325 (اخزا201)" dataDxfId="24"/>
    <tableColumn id="2" xr3:uid="{00000000-0010-0000-0B00-000002000000}" name="0" dataDxfId="23"/>
    <tableColumn id="3" xr3:uid="{00000000-0010-0000-0B00-000003000000}" name="Column3" dataDxfId="22"/>
    <tableColumn id="4" xr3:uid="{00000000-0010-0000-0B00-000004000000}" name="Column4" dataDxfId="21"/>
    <tableColumn id="5" xr3:uid="{00000000-0010-0000-0B00-000005000000}" name="Column5" dataDxfId="20"/>
    <tableColumn id="6" xr3:uid="{00000000-0010-0000-0B00-000006000000}" name="Column6" dataDxfId="19"/>
    <tableColumn id="7" xr3:uid="{00000000-0010-0000-0B00-000007000000}" name="Column7" dataDxfId="18"/>
    <tableColumn id="8" xr3:uid="{00000000-0010-0000-0B00-000008000000}" name="32127819.0000" dataDxfId="17"/>
    <tableColumn id="9" xr3:uid="{00000000-0010-0000-0B00-000009000000}" name="Column9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tabSelected="1" zoomScaleNormal="100" workbookViewId="0">
      <selection activeCell="A20" sqref="A20:I23"/>
    </sheetView>
  </sheetViews>
  <sheetFormatPr defaultColWidth="9" defaultRowHeight="18.399999999999999"/>
  <cols>
    <col min="1" max="1" width="35.5" style="2" bestFit="1" customWidth="1"/>
    <col min="2" max="16384" width="9" style="2"/>
  </cols>
  <sheetData>
    <row r="3" spans="1:17" ht="22.5">
      <c r="B3" s="40" t="s">
        <v>0</v>
      </c>
      <c r="C3" s="40"/>
      <c r="D3" s="40"/>
      <c r="E3" s="40"/>
      <c r="F3" s="40"/>
    </row>
    <row r="6" spans="1:17" ht="1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1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15" customHeight="1">
      <c r="A8" s="35"/>
      <c r="B8" s="35"/>
      <c r="C8" s="35"/>
      <c r="D8" s="35"/>
      <c r="E8" s="35"/>
      <c r="F8" s="35"/>
      <c r="G8" s="35"/>
      <c r="H8" s="35"/>
      <c r="I8" s="35"/>
      <c r="J8" s="34"/>
      <c r="K8" s="34"/>
      <c r="L8" s="34"/>
      <c r="M8" s="34"/>
      <c r="N8" s="34"/>
      <c r="O8" s="34"/>
      <c r="P8" s="34"/>
      <c r="Q8" s="34"/>
    </row>
    <row r="9" spans="1:17" ht="15" customHeight="1">
      <c r="A9" s="35"/>
      <c r="B9" s="35"/>
      <c r="C9" s="35"/>
      <c r="D9" s="35"/>
      <c r="E9" s="35"/>
      <c r="F9" s="35"/>
      <c r="G9" s="35"/>
      <c r="H9" s="35"/>
      <c r="I9" s="35"/>
      <c r="J9" s="34"/>
      <c r="K9" s="34"/>
      <c r="L9" s="34"/>
      <c r="M9" s="34"/>
      <c r="N9" s="34"/>
      <c r="O9" s="34"/>
      <c r="P9" s="34"/>
      <c r="Q9" s="34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35"/>
      <c r="J10" s="34"/>
      <c r="K10" s="34"/>
      <c r="L10" s="34"/>
      <c r="M10" s="34"/>
      <c r="N10" s="34"/>
      <c r="O10" s="34"/>
      <c r="P10" s="34"/>
      <c r="Q10" s="34"/>
    </row>
    <row r="11" spans="1:17" ht="15" customHeight="1">
      <c r="A11" s="35"/>
      <c r="B11" s="35"/>
      <c r="C11" s="35"/>
      <c r="D11" s="35"/>
      <c r="E11" s="35"/>
      <c r="F11" s="35"/>
      <c r="G11" s="35"/>
      <c r="H11" s="35"/>
      <c r="I11" s="35"/>
      <c r="J11" s="34"/>
      <c r="K11" s="34"/>
      <c r="L11" s="34"/>
      <c r="M11" s="34"/>
      <c r="N11" s="34"/>
      <c r="O11" s="34"/>
      <c r="P11" s="34"/>
      <c r="Q11" s="34"/>
    </row>
    <row r="12" spans="1:17" ht="15" customHeight="1">
      <c r="A12" s="35"/>
      <c r="B12" s="35"/>
      <c r="C12" s="35"/>
      <c r="D12" s="35"/>
      <c r="E12" s="35"/>
      <c r="F12" s="35"/>
      <c r="G12" s="35"/>
      <c r="H12" s="35"/>
      <c r="I12" s="35"/>
      <c r="J12" s="34"/>
      <c r="K12" s="34"/>
      <c r="L12" s="34"/>
      <c r="M12" s="34"/>
      <c r="N12" s="34"/>
      <c r="O12" s="34"/>
      <c r="P12" s="34"/>
      <c r="Q12" s="34"/>
    </row>
    <row r="13" spans="1:17" ht="15" customHeight="1">
      <c r="A13" s="35"/>
      <c r="B13" s="35"/>
      <c r="C13" s="35"/>
      <c r="D13" s="35"/>
      <c r="E13" s="35"/>
      <c r="F13" s="35"/>
      <c r="G13" s="35"/>
      <c r="H13" s="35"/>
      <c r="I13" s="35"/>
      <c r="J13" s="34"/>
      <c r="K13" s="34"/>
      <c r="L13" s="34"/>
      <c r="M13" s="34"/>
      <c r="N13" s="34"/>
      <c r="O13" s="34"/>
      <c r="P13" s="34"/>
      <c r="Q13" s="34"/>
    </row>
    <row r="14" spans="1:17" ht="15" customHeight="1">
      <c r="A14" s="35"/>
      <c r="B14" s="35"/>
      <c r="C14" s="35"/>
      <c r="D14" s="35"/>
      <c r="E14" s="35"/>
      <c r="F14" s="35"/>
      <c r="G14" s="35"/>
      <c r="H14" s="35"/>
      <c r="I14" s="35"/>
      <c r="J14" s="34"/>
      <c r="K14" s="34"/>
      <c r="L14" s="34"/>
      <c r="M14" s="34"/>
      <c r="N14" s="34"/>
      <c r="O14" s="34"/>
      <c r="P14" s="34"/>
      <c r="Q14" s="34"/>
    </row>
    <row r="15" spans="1:17" ht="15" customHeight="1">
      <c r="A15" s="42" t="s">
        <v>1</v>
      </c>
      <c r="B15" s="42"/>
      <c r="C15" s="42"/>
      <c r="D15" s="42"/>
      <c r="E15" s="42"/>
      <c r="F15" s="42"/>
      <c r="G15" s="42"/>
      <c r="H15" s="42"/>
      <c r="I15" s="42"/>
      <c r="J15" s="34"/>
      <c r="K15" s="34"/>
      <c r="L15" s="34"/>
      <c r="M15" s="34"/>
      <c r="N15" s="34"/>
      <c r="O15" s="34"/>
      <c r="P15" s="34"/>
      <c r="Q15" s="34"/>
    </row>
    <row r="16" spans="1:17" ht="15" customHeight="1">
      <c r="A16" s="42"/>
      <c r="B16" s="42"/>
      <c r="C16" s="42"/>
      <c r="D16" s="42"/>
      <c r="E16" s="42"/>
      <c r="F16" s="42"/>
      <c r="G16" s="42"/>
      <c r="H16" s="42"/>
      <c r="I16" s="42"/>
    </row>
    <row r="17" spans="1:9" ht="15" customHeight="1">
      <c r="A17" s="43" t="s">
        <v>2</v>
      </c>
      <c r="B17" s="43"/>
      <c r="C17" s="43"/>
      <c r="D17" s="43"/>
      <c r="E17" s="43"/>
      <c r="F17" s="43"/>
      <c r="G17" s="43"/>
      <c r="H17" s="43"/>
      <c r="I17" s="43"/>
    </row>
    <row r="18" spans="1:9" ht="15" customHeight="1">
      <c r="A18" s="43"/>
      <c r="B18" s="43"/>
      <c r="C18" s="43"/>
      <c r="D18" s="43"/>
      <c r="E18" s="43"/>
      <c r="F18" s="43"/>
      <c r="G18" s="43"/>
      <c r="H18" s="43"/>
      <c r="I18" s="43"/>
    </row>
    <row r="19" spans="1:9" ht="15" customHeight="1">
      <c r="A19" s="43"/>
      <c r="B19" s="43"/>
      <c r="C19" s="43"/>
      <c r="D19" s="43"/>
      <c r="E19" s="43"/>
      <c r="F19" s="43"/>
      <c r="G19" s="43"/>
      <c r="H19" s="43"/>
      <c r="I19" s="43"/>
    </row>
    <row r="20" spans="1:9" ht="15" customHeight="1">
      <c r="A20" s="43" t="s">
        <v>3</v>
      </c>
      <c r="B20" s="43"/>
      <c r="C20" s="43"/>
      <c r="D20" s="43"/>
      <c r="E20" s="43"/>
      <c r="F20" s="43"/>
      <c r="G20" s="43"/>
      <c r="H20" s="43"/>
      <c r="I20" s="43"/>
    </row>
    <row r="21" spans="1:9" ht="15" customHeight="1">
      <c r="A21" s="43"/>
      <c r="B21" s="43"/>
      <c r="C21" s="43"/>
      <c r="D21" s="43"/>
      <c r="E21" s="43"/>
      <c r="F21" s="43"/>
      <c r="G21" s="43"/>
      <c r="H21" s="43"/>
      <c r="I21" s="43"/>
    </row>
    <row r="22" spans="1:9" ht="15" customHeight="1">
      <c r="A22" s="43"/>
      <c r="B22" s="43"/>
      <c r="C22" s="43"/>
      <c r="D22" s="43"/>
      <c r="E22" s="43"/>
      <c r="F22" s="43"/>
      <c r="G22" s="43"/>
      <c r="H22" s="43"/>
      <c r="I22" s="43"/>
    </row>
    <row r="23" spans="1:9" ht="15" customHeight="1">
      <c r="A23" s="43"/>
      <c r="B23" s="43"/>
      <c r="C23" s="43"/>
      <c r="D23" s="43"/>
      <c r="E23" s="43"/>
      <c r="F23" s="43"/>
      <c r="G23" s="43"/>
      <c r="H23" s="43"/>
      <c r="I23" s="43"/>
    </row>
    <row r="24" spans="1:9" ht="15" customHeight="1">
      <c r="A24" s="36"/>
      <c r="B24" s="36"/>
      <c r="C24" s="36"/>
      <c r="D24" s="36"/>
      <c r="E24" s="36"/>
      <c r="F24" s="36"/>
      <c r="G24" s="36"/>
      <c r="H24" s="36"/>
      <c r="I24" s="36"/>
    </row>
    <row r="37" spans="6:8">
      <c r="F37" s="41" t="s">
        <v>4</v>
      </c>
      <c r="G37" s="41"/>
      <c r="H37" s="41"/>
    </row>
    <row r="38" spans="6:8">
      <c r="F38" s="41"/>
      <c r="G38" s="41"/>
      <c r="H38" s="41"/>
    </row>
    <row r="39" spans="6:8">
      <c r="F39" s="41"/>
      <c r="G39" s="41"/>
      <c r="H39" s="41"/>
    </row>
  </sheetData>
  <mergeCells count="5">
    <mergeCell ref="B3:F3"/>
    <mergeCell ref="F37:H39"/>
    <mergeCell ref="A15:I16"/>
    <mergeCell ref="A17:I19"/>
    <mergeCell ref="A20:I23"/>
  </mergeCells>
  <pageMargins left="0.7" right="0.7" top="0.75" bottom="0.75" header="0.3" footer="0.3"/>
  <pageSetup orientation="portrait" verticalDpi="0"/>
  <headerFooter differentOddEven="1" differentFirst="1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rightToLeft="1" zoomScaleNormal="100" zoomScaleSheetLayoutView="106" workbookViewId="0">
      <selection activeCell="L21" sqref="L21"/>
    </sheetView>
  </sheetViews>
  <sheetFormatPr defaultColWidth="9" defaultRowHeight="18.399999999999999"/>
  <cols>
    <col min="1" max="1" width="31.375" style="9" bestFit="1" customWidth="1"/>
    <col min="2" max="7" width="13" style="9" customWidth="1"/>
    <col min="8" max="9" width="15.625" style="9" bestFit="1" customWidth="1"/>
    <col min="10" max="10" width="9" style="2" customWidth="1"/>
    <col min="11" max="14" width="9" style="2"/>
    <col min="15" max="15" width="12" style="2" bestFit="1" customWidth="1"/>
    <col min="16" max="16384" width="9" style="2"/>
  </cols>
  <sheetData>
    <row r="1" spans="1:15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</row>
    <row r="2" spans="1:15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</row>
    <row r="3" spans="1:15" ht="19.899999999999999">
      <c r="A3" s="46" t="s">
        <v>92</v>
      </c>
      <c r="B3" s="46"/>
      <c r="C3" s="46"/>
      <c r="D3" s="46"/>
      <c r="E3" s="46"/>
      <c r="F3" s="46"/>
      <c r="G3" s="46"/>
      <c r="H3" s="46"/>
      <c r="I3" s="46"/>
    </row>
    <row r="4" spans="1:15">
      <c r="A4" s="50" t="s">
        <v>159</v>
      </c>
      <c r="B4" s="50"/>
      <c r="C4" s="50"/>
      <c r="D4" s="50"/>
      <c r="E4" s="50"/>
      <c r="F4" s="50"/>
      <c r="G4" s="50"/>
      <c r="H4" s="50"/>
      <c r="I4" s="50"/>
    </row>
    <row r="6" spans="1:15" ht="19.5" customHeight="1">
      <c r="A6" s="3"/>
      <c r="B6" s="54" t="s">
        <v>108</v>
      </c>
      <c r="C6" s="54"/>
      <c r="D6" s="54"/>
      <c r="E6" s="54"/>
      <c r="F6" s="54" t="s">
        <v>109</v>
      </c>
      <c r="G6" s="54"/>
      <c r="H6" s="54"/>
      <c r="I6" s="54"/>
    </row>
    <row r="7" spans="1:15" ht="20.25" customHeight="1">
      <c r="A7" s="61"/>
      <c r="B7" s="59" t="s">
        <v>160</v>
      </c>
      <c r="C7" s="59" t="s">
        <v>161</v>
      </c>
      <c r="D7" s="59" t="s">
        <v>162</v>
      </c>
      <c r="E7" s="59" t="s">
        <v>27</v>
      </c>
      <c r="F7" s="59" t="s">
        <v>160</v>
      </c>
      <c r="G7" s="59" t="s">
        <v>161</v>
      </c>
      <c r="H7" s="59" t="s">
        <v>162</v>
      </c>
      <c r="I7" s="59" t="s">
        <v>27</v>
      </c>
    </row>
    <row r="8" spans="1:15" ht="20.25" customHeight="1">
      <c r="A8" s="62"/>
      <c r="B8" s="60"/>
      <c r="C8" s="60"/>
      <c r="D8" s="60"/>
      <c r="E8" s="60"/>
      <c r="F8" s="60"/>
      <c r="G8" s="60"/>
      <c r="H8" s="60"/>
      <c r="I8" s="60"/>
    </row>
    <row r="9" spans="1:15">
      <c r="A9" s="62"/>
      <c r="B9" s="4" t="s">
        <v>163</v>
      </c>
      <c r="C9" s="4" t="s">
        <v>164</v>
      </c>
      <c r="D9" s="4" t="s">
        <v>165</v>
      </c>
      <c r="E9" s="54"/>
      <c r="F9" s="4" t="s">
        <v>165</v>
      </c>
      <c r="G9" s="4" t="s">
        <v>165</v>
      </c>
      <c r="H9" s="4" t="s">
        <v>165</v>
      </c>
      <c r="I9" s="54"/>
    </row>
    <row r="10" spans="1:15" ht="23.1" customHeight="1">
      <c r="A10" s="7" t="s">
        <v>155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21">
        <v>32127819</v>
      </c>
      <c r="I10" s="21">
        <v>32127819</v>
      </c>
    </row>
    <row r="11" spans="1:15" ht="23.1" customHeight="1">
      <c r="A11" s="7" t="s">
        <v>150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21">
        <v>-270839213</v>
      </c>
      <c r="I11" s="21">
        <v>-270839213</v>
      </c>
      <c r="O11" s="37"/>
    </row>
    <row r="12" spans="1:15" ht="23.1" customHeight="1">
      <c r="A12" s="7" t="s">
        <v>147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21">
        <v>-124524918</v>
      </c>
      <c r="I12" s="21">
        <v>-124524918</v>
      </c>
      <c r="O12" s="37"/>
    </row>
    <row r="13" spans="1:15" ht="23.1" customHeight="1">
      <c r="A13" s="7" t="s">
        <v>151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21">
        <v>-176595472</v>
      </c>
      <c r="I13" s="21">
        <v>-176595472</v>
      </c>
    </row>
    <row r="14" spans="1:15" ht="23.1" customHeight="1">
      <c r="A14" s="7" t="s">
        <v>154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21">
        <v>52393832</v>
      </c>
      <c r="I14" s="21">
        <v>52393832</v>
      </c>
      <c r="O14" s="37"/>
    </row>
    <row r="15" spans="1:15" ht="23.1" customHeight="1">
      <c r="A15" s="7" t="s">
        <v>143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21">
        <v>-53725543</v>
      </c>
      <c r="I15" s="21">
        <v>-53725543</v>
      </c>
    </row>
    <row r="16" spans="1:15" ht="23.1" customHeight="1">
      <c r="A16" s="7" t="s">
        <v>145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21">
        <v>-125805794</v>
      </c>
      <c r="I16" s="21">
        <v>-125805794</v>
      </c>
    </row>
    <row r="17" spans="1:9" ht="23.1" customHeight="1">
      <c r="A17" s="7" t="s">
        <v>153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21">
        <v>57257309</v>
      </c>
      <c r="I17" s="21">
        <v>57257309</v>
      </c>
    </row>
    <row r="18" spans="1:9" ht="23.1" customHeight="1">
      <c r="A18" s="7" t="s">
        <v>148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21">
        <v>-338418611</v>
      </c>
      <c r="I18" s="21">
        <v>-338418611</v>
      </c>
    </row>
    <row r="19" spans="1:9" ht="23.1" customHeight="1">
      <c r="A19" s="7" t="s">
        <v>149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21">
        <v>-69079263</v>
      </c>
      <c r="I19" s="21">
        <v>-69079263</v>
      </c>
    </row>
    <row r="20" spans="1:9" ht="23.1" customHeight="1">
      <c r="A20" s="7" t="s">
        <v>152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21">
        <v>49430798</v>
      </c>
      <c r="I20" s="21">
        <v>49430798</v>
      </c>
    </row>
    <row r="21" spans="1:9" ht="23.1" customHeight="1">
      <c r="A21" s="7" t="s">
        <v>146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21">
        <v>-168711508</v>
      </c>
      <c r="I21" s="21">
        <v>-168711508</v>
      </c>
    </row>
    <row r="22" spans="1:9" ht="23.1" customHeight="1">
      <c r="A22" s="7" t="s">
        <v>144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21">
        <v>-43590292</v>
      </c>
      <c r="I22" s="21">
        <v>-43590292</v>
      </c>
    </row>
    <row r="23" spans="1:9" ht="23.1" customHeight="1">
      <c r="A23" s="7" t="s">
        <v>27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21">
        <f>SUBTOTAL(109,H10:H22)</f>
        <v>-1180080856</v>
      </c>
      <c r="I23" s="21">
        <f>SUBTOTAL(109,I10:I22)</f>
        <v>-1180080856</v>
      </c>
    </row>
    <row r="24" spans="1:9" ht="23.1" customHeight="1">
      <c r="A24" s="15" t="s">
        <v>28</v>
      </c>
      <c r="B24" s="16"/>
      <c r="C24" s="16"/>
      <c r="D24" s="16"/>
      <c r="E24" s="16"/>
      <c r="F24" s="16"/>
      <c r="G24" s="16"/>
      <c r="H24" s="16"/>
      <c r="I24" s="1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rightToLeft="1" zoomScaleNormal="100" zoomScaleSheetLayoutView="106" workbookViewId="0">
      <selection activeCell="D24" sqref="D24"/>
    </sheetView>
  </sheetViews>
  <sheetFormatPr defaultColWidth="13" defaultRowHeight="18.399999999999999"/>
  <cols>
    <col min="1" max="1" width="21.75" style="9" bestFit="1" customWidth="1"/>
    <col min="2" max="2" width="24.875" style="9" customWidth="1"/>
    <col min="3" max="3" width="21.5" style="9" customWidth="1"/>
    <col min="4" max="4" width="24.875" style="9" customWidth="1"/>
    <col min="5" max="5" width="21.5" style="2" customWidth="1"/>
    <col min="6" max="7" width="13" style="2" customWidth="1"/>
    <col min="8" max="16384" width="13" style="2"/>
  </cols>
  <sheetData>
    <row r="1" spans="1:6" ht="19.899999999999999">
      <c r="A1" s="46" t="s">
        <v>1</v>
      </c>
      <c r="B1" s="46"/>
      <c r="C1" s="46"/>
      <c r="D1" s="46"/>
      <c r="E1" s="65"/>
    </row>
    <row r="2" spans="1:6" ht="19.899999999999999">
      <c r="A2" s="46" t="s">
        <v>91</v>
      </c>
      <c r="B2" s="46"/>
      <c r="C2" s="46"/>
      <c r="D2" s="46"/>
      <c r="E2" s="65"/>
    </row>
    <row r="3" spans="1:6" ht="19.899999999999999">
      <c r="A3" s="46" t="s">
        <v>92</v>
      </c>
      <c r="B3" s="46"/>
      <c r="C3" s="46"/>
      <c r="D3" s="46"/>
      <c r="E3" s="65"/>
    </row>
    <row r="4" spans="1:6">
      <c r="A4" s="50" t="s">
        <v>170</v>
      </c>
      <c r="B4" s="50"/>
      <c r="C4" s="50"/>
      <c r="D4" s="50"/>
      <c r="E4" s="50"/>
    </row>
    <row r="5" spans="1:6">
      <c r="A5" s="6"/>
      <c r="B5" s="6"/>
      <c r="C5" s="6"/>
      <c r="D5" s="6"/>
      <c r="E5" s="10"/>
    </row>
    <row r="6" spans="1:6" ht="37.5" customHeight="1">
      <c r="A6" s="11" t="s">
        <v>171</v>
      </c>
      <c r="B6" s="63" t="s">
        <v>108</v>
      </c>
      <c r="C6" s="63"/>
      <c r="D6" s="64" t="s">
        <v>109</v>
      </c>
      <c r="E6" s="64"/>
      <c r="F6" s="13"/>
    </row>
    <row r="7" spans="1:6" ht="59.25" customHeight="1">
      <c r="A7" s="5" t="s">
        <v>172</v>
      </c>
      <c r="B7" s="14" t="s">
        <v>173</v>
      </c>
      <c r="C7" s="14" t="s">
        <v>174</v>
      </c>
      <c r="D7" s="14" t="s">
        <v>173</v>
      </c>
      <c r="E7" s="14" t="s">
        <v>174</v>
      </c>
      <c r="F7" s="9"/>
    </row>
    <row r="8" spans="1:6" ht="22.5" customHeight="1">
      <c r="A8" s="4"/>
      <c r="B8" s="4" t="s">
        <v>163</v>
      </c>
      <c r="C8" s="4"/>
      <c r="D8" s="4" t="s">
        <v>163</v>
      </c>
      <c r="E8" s="4"/>
      <c r="F8" s="9"/>
    </row>
    <row r="9" spans="1:6" ht="23.1" customHeight="1">
      <c r="A9" s="7" t="s">
        <v>56</v>
      </c>
      <c r="B9" s="21">
        <v>2686</v>
      </c>
      <c r="C9" s="21" t="s">
        <v>175</v>
      </c>
      <c r="D9" s="21">
        <v>1151060</v>
      </c>
      <c r="E9" s="21" t="s">
        <v>176</v>
      </c>
    </row>
    <row r="10" spans="1:6" ht="23.1" customHeight="1">
      <c r="A10" s="7" t="s">
        <v>62</v>
      </c>
      <c r="B10" s="21">
        <v>334585</v>
      </c>
      <c r="C10" s="21" t="s">
        <v>175</v>
      </c>
      <c r="D10" s="21">
        <v>4005047</v>
      </c>
      <c r="E10" s="21" t="s">
        <v>177</v>
      </c>
    </row>
    <row r="11" spans="1:6" ht="23.1" customHeight="1">
      <c r="A11" s="7" t="s">
        <v>86</v>
      </c>
      <c r="B11" s="21">
        <v>1568140</v>
      </c>
      <c r="C11" s="21" t="s">
        <v>175</v>
      </c>
      <c r="D11" s="21">
        <v>17230311</v>
      </c>
      <c r="E11" s="21" t="s">
        <v>178</v>
      </c>
    </row>
    <row r="12" spans="1:6" ht="23.1" customHeight="1">
      <c r="A12" s="7" t="s">
        <v>49</v>
      </c>
      <c r="B12" s="21">
        <v>16244</v>
      </c>
      <c r="C12" s="21" t="s">
        <v>175</v>
      </c>
      <c r="D12" s="21">
        <v>24831473</v>
      </c>
      <c r="E12" s="21" t="s">
        <v>179</v>
      </c>
    </row>
    <row r="13" spans="1:6" ht="23.1" customHeight="1">
      <c r="A13" s="7" t="s">
        <v>58</v>
      </c>
      <c r="B13" s="21">
        <v>0</v>
      </c>
      <c r="C13" s="21" t="s">
        <v>180</v>
      </c>
      <c r="D13" s="21">
        <v>240550839</v>
      </c>
      <c r="E13" s="21" t="s">
        <v>181</v>
      </c>
    </row>
    <row r="14" spans="1:6" ht="23.1" customHeight="1">
      <c r="A14" s="7" t="s">
        <v>80</v>
      </c>
      <c r="B14" s="21">
        <v>0</v>
      </c>
      <c r="C14" s="21" t="s">
        <v>180</v>
      </c>
      <c r="D14" s="21">
        <v>240550839</v>
      </c>
      <c r="E14" s="21" t="s">
        <v>181</v>
      </c>
    </row>
    <row r="15" spans="1:6" ht="23.1" customHeight="1">
      <c r="A15" s="7" t="s">
        <v>60</v>
      </c>
      <c r="B15" s="21">
        <v>0</v>
      </c>
      <c r="C15" s="21" t="s">
        <v>180</v>
      </c>
      <c r="D15" s="21">
        <v>240550839</v>
      </c>
      <c r="E15" s="21" t="s">
        <v>181</v>
      </c>
    </row>
    <row r="16" spans="1:6" ht="23.1" customHeight="1">
      <c r="A16" s="7" t="s">
        <v>88</v>
      </c>
      <c r="B16" s="21">
        <v>0</v>
      </c>
      <c r="C16" s="21" t="s">
        <v>180</v>
      </c>
      <c r="D16" s="21">
        <v>240550839</v>
      </c>
      <c r="E16" s="21" t="s">
        <v>181</v>
      </c>
    </row>
    <row r="17" spans="1:6" ht="23.1" customHeight="1">
      <c r="A17" s="7" t="s">
        <v>82</v>
      </c>
      <c r="B17" s="21">
        <v>0</v>
      </c>
      <c r="C17" s="21" t="s">
        <v>180</v>
      </c>
      <c r="D17" s="21">
        <v>240550839</v>
      </c>
      <c r="E17" s="21" t="s">
        <v>181</v>
      </c>
    </row>
    <row r="18" spans="1:6" ht="23.1" customHeight="1">
      <c r="A18" s="7" t="s">
        <v>52</v>
      </c>
      <c r="B18" s="21">
        <v>0</v>
      </c>
      <c r="C18" s="21" t="s">
        <v>180</v>
      </c>
      <c r="D18" s="21">
        <v>260047883</v>
      </c>
      <c r="E18" s="21" t="s">
        <v>182</v>
      </c>
    </row>
    <row r="19" spans="1:6" ht="23.1" customHeight="1">
      <c r="A19" s="7" t="s">
        <v>46</v>
      </c>
      <c r="B19" s="21">
        <v>0</v>
      </c>
      <c r="C19" s="21" t="s">
        <v>180</v>
      </c>
      <c r="D19" s="21">
        <v>260047883</v>
      </c>
      <c r="E19" s="21" t="s">
        <v>182</v>
      </c>
    </row>
    <row r="20" spans="1:6" ht="23.1" customHeight="1">
      <c r="A20" s="7" t="s">
        <v>66</v>
      </c>
      <c r="B20" s="21">
        <v>0</v>
      </c>
      <c r="C20" s="21" t="s">
        <v>180</v>
      </c>
      <c r="D20" s="21">
        <v>260047883</v>
      </c>
      <c r="E20" s="21" t="s">
        <v>182</v>
      </c>
    </row>
    <row r="21" spans="1:6" ht="23.1" customHeight="1">
      <c r="A21" s="7" t="s">
        <v>84</v>
      </c>
      <c r="B21" s="21">
        <v>0</v>
      </c>
      <c r="C21" s="21" t="s">
        <v>180</v>
      </c>
      <c r="D21" s="21">
        <v>260047883</v>
      </c>
      <c r="E21" s="21" t="s">
        <v>182</v>
      </c>
    </row>
    <row r="22" spans="1:6" ht="23.1" customHeight="1">
      <c r="A22" s="7" t="s">
        <v>76</v>
      </c>
      <c r="B22" s="21">
        <v>0</v>
      </c>
      <c r="C22" s="21" t="s">
        <v>180</v>
      </c>
      <c r="D22" s="21">
        <v>260047883</v>
      </c>
      <c r="E22" s="21" t="s">
        <v>182</v>
      </c>
    </row>
    <row r="23" spans="1:6" ht="23.1" customHeight="1">
      <c r="A23" s="7" t="s">
        <v>74</v>
      </c>
      <c r="B23" s="21">
        <v>2076933</v>
      </c>
      <c r="C23" s="21" t="s">
        <v>183</v>
      </c>
      <c r="D23" s="21">
        <v>44022173</v>
      </c>
      <c r="E23" s="21" t="s">
        <v>184</v>
      </c>
    </row>
    <row r="24" spans="1:6" ht="23.1" customHeight="1">
      <c r="A24" s="7" t="s">
        <v>27</v>
      </c>
      <c r="B24" s="21">
        <f>SUBTOTAL(109,B9:B23)</f>
        <v>3998588</v>
      </c>
      <c r="C24" s="21"/>
      <c r="D24" s="21">
        <f>SUBTOTAL(109,D9:D23)</f>
        <v>2594233674</v>
      </c>
      <c r="E24" s="21"/>
    </row>
    <row r="25" spans="1:6" ht="23.1" customHeight="1">
      <c r="A25" s="15" t="s">
        <v>28</v>
      </c>
      <c r="B25" s="17"/>
      <c r="C25" s="16"/>
      <c r="D25" s="17"/>
      <c r="E25" s="14"/>
      <c r="F25" s="9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activeCell="C9" sqref="C9"/>
    </sheetView>
  </sheetViews>
  <sheetFormatPr defaultColWidth="9" defaultRowHeight="18.399999999999999"/>
  <cols>
    <col min="1" max="1" width="17.125" style="9" bestFit="1" customWidth="1"/>
    <col min="2" max="3" width="27.875" style="9" customWidth="1"/>
    <col min="4" max="4" width="9" style="2" customWidth="1"/>
    <col min="5" max="16384" width="9" style="2"/>
  </cols>
  <sheetData>
    <row r="1" spans="1:3" ht="19.899999999999999">
      <c r="A1" s="46" t="s">
        <v>1</v>
      </c>
      <c r="B1" s="46"/>
      <c r="C1" s="46"/>
    </row>
    <row r="2" spans="1:3" ht="19.899999999999999">
      <c r="A2" s="46" t="s">
        <v>91</v>
      </c>
      <c r="B2" s="46"/>
      <c r="C2" s="46"/>
    </row>
    <row r="3" spans="1:3" ht="19.899999999999999">
      <c r="A3" s="46" t="s">
        <v>92</v>
      </c>
      <c r="B3" s="46"/>
      <c r="C3" s="46"/>
    </row>
    <row r="4" spans="1:3">
      <c r="A4" s="50" t="s">
        <v>185</v>
      </c>
      <c r="B4" s="50"/>
      <c r="C4" s="50"/>
    </row>
    <row r="5" spans="1:3">
      <c r="A5" s="3"/>
      <c r="B5" s="4" t="s">
        <v>108</v>
      </c>
      <c r="C5" s="4" t="s">
        <v>109</v>
      </c>
    </row>
    <row r="6" spans="1:3" ht="16.5" customHeight="1">
      <c r="A6" s="61" t="s">
        <v>104</v>
      </c>
      <c r="B6" s="59" t="s">
        <v>39</v>
      </c>
      <c r="C6" s="59" t="s">
        <v>39</v>
      </c>
    </row>
    <row r="7" spans="1:3">
      <c r="A7" s="66"/>
      <c r="B7" s="54"/>
      <c r="C7" s="54"/>
    </row>
    <row r="8" spans="1:3" ht="23.1" customHeight="1">
      <c r="A8" s="7" t="s">
        <v>186</v>
      </c>
      <c r="B8" s="8">
        <v>0</v>
      </c>
      <c r="C8" s="21">
        <v>83410733225</v>
      </c>
    </row>
    <row r="9" spans="1:3" ht="23.1" customHeight="1">
      <c r="A9" s="7" t="s">
        <v>27</v>
      </c>
      <c r="B9" s="8">
        <v>0</v>
      </c>
      <c r="C9" s="21">
        <f>SUBTOTAL(109,C8)</f>
        <v>83410733225</v>
      </c>
    </row>
    <row r="10" spans="1:3" ht="23.1" customHeight="1">
      <c r="A10" s="7" t="s">
        <v>28</v>
      </c>
      <c r="B10" s="8"/>
      <c r="C10" s="8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rightToLeft="1" zoomScaleNormal="100" zoomScaleSheetLayoutView="106" workbookViewId="0">
      <selection activeCell="M15" sqref="M15"/>
    </sheetView>
  </sheetViews>
  <sheetFormatPr defaultColWidth="9" defaultRowHeight="18.399999999999999"/>
  <cols>
    <col min="1" max="1" width="19" style="9" bestFit="1" customWidth="1"/>
    <col min="2" max="2" width="13" style="9" customWidth="1"/>
    <col min="3" max="3" width="17.875" style="9" bestFit="1" customWidth="1"/>
    <col min="4" max="4" width="17.625" style="9" bestFit="1" customWidth="1"/>
    <col min="5" max="5" width="13" style="9" customWidth="1"/>
    <col min="6" max="6" width="18" style="9" bestFit="1" customWidth="1"/>
    <col min="7" max="7" width="13" style="9" customWidth="1"/>
    <col min="8" max="8" width="18" style="9" bestFit="1" customWidth="1"/>
    <col min="9" max="10" width="13" style="9" customWidth="1"/>
    <col min="11" max="11" width="17.875" style="9" bestFit="1" customWidth="1"/>
    <col min="12" max="12" width="18" style="9" bestFit="1" customWidth="1"/>
    <col min="13" max="13" width="14.625" style="9" bestFit="1" customWidth="1"/>
    <col min="14" max="14" width="9" style="2" customWidth="1"/>
    <col min="15" max="16384" width="9" style="2"/>
  </cols>
  <sheetData>
    <row r="1" spans="1:13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9.899999999999999">
      <c r="A2" s="46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9.899999999999999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>
      <c r="A4" s="50" t="s">
        <v>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>
      <c r="A5" s="50" t="s">
        <v>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7" spans="1:13" ht="18.75" customHeight="1">
      <c r="A7" s="27"/>
      <c r="B7" s="44" t="s">
        <v>9</v>
      </c>
      <c r="C7" s="44"/>
      <c r="D7" s="44"/>
      <c r="E7" s="51" t="s">
        <v>10</v>
      </c>
      <c r="F7" s="51"/>
      <c r="G7" s="51"/>
      <c r="H7" s="51"/>
      <c r="I7" s="44" t="s">
        <v>11</v>
      </c>
      <c r="J7" s="44"/>
      <c r="K7" s="44"/>
      <c r="L7" s="44"/>
      <c r="M7" s="44"/>
    </row>
    <row r="8" spans="1:13" ht="17.25" customHeight="1">
      <c r="A8" s="47" t="s">
        <v>12</v>
      </c>
      <c r="B8" s="47" t="s">
        <v>13</v>
      </c>
      <c r="C8" s="47" t="s">
        <v>14</v>
      </c>
      <c r="D8" s="45" t="s">
        <v>15</v>
      </c>
      <c r="E8" s="48" t="s">
        <v>16</v>
      </c>
      <c r="F8" s="48"/>
      <c r="G8" s="49" t="s">
        <v>17</v>
      </c>
      <c r="H8" s="49"/>
      <c r="I8" s="45" t="s">
        <v>13</v>
      </c>
      <c r="J8" s="45" t="s">
        <v>18</v>
      </c>
      <c r="K8" s="45" t="s">
        <v>14</v>
      </c>
      <c r="L8" s="45" t="s">
        <v>15</v>
      </c>
      <c r="M8" s="45" t="s">
        <v>19</v>
      </c>
    </row>
    <row r="9" spans="1:13" ht="20.25" customHeight="1">
      <c r="A9" s="44"/>
      <c r="B9" s="44"/>
      <c r="C9" s="44"/>
      <c r="D9" s="44"/>
      <c r="E9" s="19" t="s">
        <v>13</v>
      </c>
      <c r="F9" s="19" t="s">
        <v>20</v>
      </c>
      <c r="G9" s="19" t="s">
        <v>13</v>
      </c>
      <c r="H9" s="19" t="s">
        <v>21</v>
      </c>
      <c r="I9" s="44"/>
      <c r="J9" s="44"/>
      <c r="K9" s="44"/>
      <c r="L9" s="44"/>
      <c r="M9" s="44"/>
    </row>
    <row r="10" spans="1:13" ht="23.1" customHeight="1">
      <c r="A10" s="7" t="s">
        <v>22</v>
      </c>
      <c r="B10" s="21">
        <v>96977845</v>
      </c>
      <c r="C10" s="21">
        <v>583144561717</v>
      </c>
      <c r="D10" s="21">
        <v>390717499892</v>
      </c>
      <c r="E10" s="21">
        <v>0</v>
      </c>
      <c r="F10" s="21">
        <v>0</v>
      </c>
      <c r="G10" s="21">
        <v>0</v>
      </c>
      <c r="H10" s="21">
        <v>0</v>
      </c>
      <c r="I10" s="21">
        <v>96977845</v>
      </c>
      <c r="J10" s="21">
        <v>5600</v>
      </c>
      <c r="K10" s="21">
        <v>583144561717</v>
      </c>
      <c r="L10" s="21">
        <v>542663194295</v>
      </c>
      <c r="M10" s="8">
        <v>31</v>
      </c>
    </row>
    <row r="11" spans="1:13" ht="23.1" customHeight="1">
      <c r="A11" s="7" t="s">
        <v>23</v>
      </c>
      <c r="B11" s="21">
        <v>54217648</v>
      </c>
      <c r="C11" s="21">
        <v>1156795187370</v>
      </c>
      <c r="D11" s="21">
        <v>879732520264</v>
      </c>
      <c r="E11" s="21">
        <v>2741364</v>
      </c>
      <c r="F11" s="21">
        <v>50830115725</v>
      </c>
      <c r="G11" s="21">
        <v>2581000</v>
      </c>
      <c r="H11" s="21">
        <v>46192560368</v>
      </c>
      <c r="I11" s="21">
        <v>54378012</v>
      </c>
      <c r="J11" s="21">
        <v>18960</v>
      </c>
      <c r="K11" s="21">
        <v>1152577496128</v>
      </c>
      <c r="L11" s="21">
        <v>1030223542121</v>
      </c>
      <c r="M11" s="8">
        <v>58.86</v>
      </c>
    </row>
    <row r="12" spans="1:13" ht="23.1" customHeight="1">
      <c r="A12" s="7" t="s">
        <v>24</v>
      </c>
      <c r="B12" s="21">
        <v>18052582</v>
      </c>
      <c r="C12" s="21">
        <v>325686418074</v>
      </c>
      <c r="D12" s="21">
        <v>325963249097</v>
      </c>
      <c r="E12" s="21">
        <v>435949287</v>
      </c>
      <c r="F12" s="21">
        <v>7973792144378</v>
      </c>
      <c r="G12" s="21">
        <v>441753481</v>
      </c>
      <c r="H12" s="21">
        <v>8082639240885</v>
      </c>
      <c r="I12" s="21">
        <v>12248388</v>
      </c>
      <c r="J12" s="21">
        <v>18439</v>
      </c>
      <c r="K12" s="21">
        <v>225523714906</v>
      </c>
      <c r="L12" s="21">
        <v>225839557032</v>
      </c>
      <c r="M12" s="8">
        <v>12.9</v>
      </c>
    </row>
    <row r="13" spans="1:13" ht="23.1" customHeight="1">
      <c r="A13" s="7" t="s">
        <v>25</v>
      </c>
      <c r="B13" s="21">
        <v>1143576</v>
      </c>
      <c r="C13" s="21">
        <v>23799991058</v>
      </c>
      <c r="D13" s="21">
        <v>23819794808</v>
      </c>
      <c r="E13" s="21">
        <v>0</v>
      </c>
      <c r="F13" s="21">
        <v>0</v>
      </c>
      <c r="G13" s="21">
        <v>0</v>
      </c>
      <c r="H13" s="21">
        <v>0</v>
      </c>
      <c r="I13" s="21">
        <v>1143576</v>
      </c>
      <c r="J13" s="21">
        <v>21306</v>
      </c>
      <c r="K13" s="21">
        <v>23799991058</v>
      </c>
      <c r="L13" s="21">
        <v>24364116570</v>
      </c>
      <c r="M13" s="8">
        <v>1.39</v>
      </c>
    </row>
    <row r="14" spans="1:13" ht="23.1" customHeight="1">
      <c r="A14" s="7" t="s">
        <v>26</v>
      </c>
      <c r="B14" s="21">
        <v>0</v>
      </c>
      <c r="C14" s="21">
        <v>0</v>
      </c>
      <c r="D14" s="21">
        <v>0</v>
      </c>
      <c r="E14" s="21">
        <v>1750000</v>
      </c>
      <c r="F14" s="21">
        <v>29893854030</v>
      </c>
      <c r="G14" s="21">
        <v>1750000</v>
      </c>
      <c r="H14" s="21">
        <v>30047627122</v>
      </c>
      <c r="I14" s="21">
        <v>0</v>
      </c>
      <c r="J14" s="21">
        <v>0</v>
      </c>
      <c r="K14" s="21">
        <v>0</v>
      </c>
      <c r="L14" s="21">
        <v>0</v>
      </c>
      <c r="M14" s="8">
        <v>0</v>
      </c>
    </row>
    <row r="15" spans="1:13" ht="23.1" customHeight="1">
      <c r="A15" s="7" t="s">
        <v>27</v>
      </c>
      <c r="B15" s="21"/>
      <c r="C15" s="21">
        <f>SUBTOTAL(109,C10:C14)</f>
        <v>2089426158219</v>
      </c>
      <c r="D15" s="21">
        <f>SUBTOTAL(109,D10:D14)</f>
        <v>1620233064061</v>
      </c>
      <c r="E15" s="21"/>
      <c r="F15" s="21">
        <f>SUBTOTAL(109,F10:F14)</f>
        <v>8054516114133</v>
      </c>
      <c r="G15" s="21"/>
      <c r="H15" s="21">
        <f>SUBTOTAL(109,H10:H14)</f>
        <v>8158879428375</v>
      </c>
      <c r="I15" s="21"/>
      <c r="J15" s="21">
        <f>SUBTOTAL(109,J10:J14)</f>
        <v>64305</v>
      </c>
      <c r="K15" s="21">
        <f>SUBTOTAL(109,K10:K14)</f>
        <v>1985045763809</v>
      </c>
      <c r="L15" s="21">
        <f>SUBTOTAL(109,L10:L14)</f>
        <v>1823090410018</v>
      </c>
      <c r="M15" s="21">
        <f>SUBTOTAL(109,M10:M14)</f>
        <v>104.15</v>
      </c>
    </row>
    <row r="16" spans="1:13" ht="23.1" customHeight="1">
      <c r="A16" s="7" t="s">
        <v>28</v>
      </c>
      <c r="B16" s="21"/>
      <c r="C16" s="8"/>
      <c r="D16" s="8"/>
      <c r="E16" s="8"/>
      <c r="F16" s="8"/>
      <c r="G16" s="8"/>
      <c r="H16" s="8"/>
      <c r="I16" s="21"/>
      <c r="J16" s="8"/>
      <c r="K16" s="8"/>
      <c r="L16" s="8"/>
      <c r="M16" s="8"/>
    </row>
    <row r="18" spans="8:8">
      <c r="H18" s="39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rightToLeft="1" zoomScaleNormal="100" zoomScaleSheetLayoutView="106" workbookViewId="0">
      <selection activeCell="I31" sqref="I31"/>
    </sheetView>
  </sheetViews>
  <sheetFormatPr defaultColWidth="9" defaultRowHeight="18.399999999999999"/>
  <cols>
    <col min="1" max="1" width="27.375" style="9" bestFit="1" customWidth="1"/>
    <col min="2" max="2" width="16.125" style="18" bestFit="1" customWidth="1"/>
    <col min="3" max="3" width="13.375" style="18" bestFit="1" customWidth="1"/>
    <col min="4" max="4" width="13.5" style="9" customWidth="1"/>
    <col min="5" max="5" width="15.75" style="9" customWidth="1"/>
    <col min="6" max="6" width="14.375" style="9" bestFit="1" customWidth="1"/>
    <col min="7" max="8" width="18" style="9" bestFit="1" customWidth="1"/>
    <col min="9" max="9" width="15.5" style="9" bestFit="1" customWidth="1"/>
    <col min="10" max="10" width="13" style="9" customWidth="1"/>
    <col min="11" max="11" width="9" style="2" customWidth="1"/>
    <col min="12" max="16384" width="9" style="2"/>
  </cols>
  <sheetData>
    <row r="1" spans="1:10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</row>
    <row r="2" spans="1:10" ht="19.899999999999999">
      <c r="A2" s="46" t="s">
        <v>5</v>
      </c>
      <c r="B2" s="46"/>
      <c r="C2" s="46"/>
      <c r="D2" s="46"/>
      <c r="E2" s="46"/>
      <c r="F2" s="46"/>
      <c r="G2" s="46"/>
      <c r="H2" s="46"/>
      <c r="I2" s="46"/>
    </row>
    <row r="3" spans="1:10" ht="19.899999999999999">
      <c r="A3" s="46" t="s">
        <v>6</v>
      </c>
      <c r="B3" s="46"/>
      <c r="C3" s="46"/>
      <c r="D3" s="46"/>
      <c r="E3" s="46"/>
      <c r="F3" s="46"/>
      <c r="G3" s="46"/>
      <c r="H3" s="46"/>
      <c r="I3" s="46"/>
    </row>
    <row r="4" spans="1:10">
      <c r="A4" s="50" t="s">
        <v>33</v>
      </c>
      <c r="B4" s="50"/>
      <c r="C4" s="50"/>
      <c r="D4" s="50"/>
      <c r="E4" s="50"/>
      <c r="F4" s="50"/>
      <c r="G4" s="50"/>
      <c r="H4" s="50"/>
      <c r="I4" s="50"/>
    </row>
    <row r="5" spans="1:10">
      <c r="B5" s="19"/>
      <c r="C5" s="19"/>
      <c r="D5" s="6"/>
      <c r="E5" s="6"/>
      <c r="F5" s="6"/>
      <c r="G5" s="6"/>
      <c r="H5" s="6"/>
    </row>
    <row r="6" spans="1:10" ht="18.75" customHeight="1">
      <c r="A6" s="27"/>
      <c r="B6" s="44" t="s">
        <v>34</v>
      </c>
      <c r="C6" s="44"/>
      <c r="D6" s="44"/>
      <c r="E6" s="44"/>
      <c r="F6" s="28" t="s">
        <v>9</v>
      </c>
      <c r="G6" s="51" t="s">
        <v>10</v>
      </c>
      <c r="H6" s="51"/>
      <c r="I6" s="53" t="s">
        <v>11</v>
      </c>
      <c r="J6" s="53"/>
    </row>
    <row r="7" spans="1:10" ht="31.9" customHeight="1">
      <c r="A7" s="30" t="s">
        <v>35</v>
      </c>
      <c r="B7" s="31" t="s">
        <v>36</v>
      </c>
      <c r="C7" s="31" t="s">
        <v>37</v>
      </c>
      <c r="D7" s="31" t="s">
        <v>38</v>
      </c>
      <c r="E7" s="31" t="s">
        <v>31</v>
      </c>
      <c r="F7" s="32" t="s">
        <v>39</v>
      </c>
      <c r="G7" s="31" t="s">
        <v>40</v>
      </c>
      <c r="H7" s="31" t="s">
        <v>41</v>
      </c>
      <c r="I7" s="29" t="s">
        <v>39</v>
      </c>
      <c r="J7" s="29" t="s">
        <v>32</v>
      </c>
    </row>
    <row r="8" spans="1:10" ht="23.1" customHeight="1">
      <c r="A8" s="7" t="s">
        <v>42</v>
      </c>
      <c r="B8" s="18" t="s">
        <v>43</v>
      </c>
      <c r="C8" s="18" t="s">
        <v>44</v>
      </c>
      <c r="D8" s="7" t="s">
        <v>45</v>
      </c>
      <c r="E8" s="7" t="s">
        <v>45</v>
      </c>
      <c r="F8" s="21">
        <v>2561814662</v>
      </c>
      <c r="G8" s="21">
        <v>1799838000000</v>
      </c>
      <c r="H8" s="21">
        <v>1801125820000</v>
      </c>
      <c r="I8" s="21">
        <v>1273994662</v>
      </c>
      <c r="J8" s="8">
        <v>7.0000000000000007E-2</v>
      </c>
    </row>
    <row r="9" spans="1:10" ht="23.1" customHeight="1">
      <c r="A9" s="7" t="s">
        <v>46</v>
      </c>
      <c r="B9" s="18" t="s">
        <v>47</v>
      </c>
      <c r="C9" s="18" t="s">
        <v>48</v>
      </c>
      <c r="D9" s="7" t="s">
        <v>45</v>
      </c>
      <c r="E9" s="7" t="s">
        <v>45</v>
      </c>
      <c r="F9" s="21">
        <v>0</v>
      </c>
      <c r="G9" s="21">
        <v>0</v>
      </c>
      <c r="H9" s="21">
        <v>0</v>
      </c>
      <c r="I9" s="21">
        <v>0</v>
      </c>
      <c r="J9" s="8">
        <v>0</v>
      </c>
    </row>
    <row r="10" spans="1:10" ht="23.1" customHeight="1">
      <c r="A10" s="7" t="s">
        <v>49</v>
      </c>
      <c r="B10" s="18" t="s">
        <v>50</v>
      </c>
      <c r="C10" s="18" t="s">
        <v>51</v>
      </c>
      <c r="D10" s="7" t="s">
        <v>45</v>
      </c>
      <c r="E10" s="7" t="s">
        <v>45</v>
      </c>
      <c r="F10" s="21">
        <v>3963616</v>
      </c>
      <c r="G10" s="21">
        <v>16244</v>
      </c>
      <c r="H10" s="21">
        <v>0</v>
      </c>
      <c r="I10" s="21">
        <v>3979860</v>
      </c>
      <c r="J10" s="8">
        <v>0</v>
      </c>
    </row>
    <row r="11" spans="1:10" ht="23.1" customHeight="1">
      <c r="A11" s="7" t="s">
        <v>52</v>
      </c>
      <c r="B11" s="18" t="s">
        <v>53</v>
      </c>
      <c r="C11" s="18" t="s">
        <v>48</v>
      </c>
      <c r="D11" s="7" t="s">
        <v>45</v>
      </c>
      <c r="E11" s="7" t="s">
        <v>45</v>
      </c>
      <c r="F11" s="21">
        <v>0</v>
      </c>
      <c r="G11" s="21">
        <v>0</v>
      </c>
      <c r="H11" s="21">
        <v>0</v>
      </c>
      <c r="I11" s="21">
        <v>0</v>
      </c>
      <c r="J11" s="8">
        <v>0</v>
      </c>
    </row>
    <row r="12" spans="1:10" ht="23.1" customHeight="1">
      <c r="A12" s="7" t="s">
        <v>54</v>
      </c>
      <c r="B12" s="18" t="s">
        <v>55</v>
      </c>
      <c r="C12" s="18" t="s">
        <v>44</v>
      </c>
      <c r="D12" s="7" t="s">
        <v>45</v>
      </c>
      <c r="E12" s="7" t="s">
        <v>45</v>
      </c>
      <c r="F12" s="21">
        <v>1315376996</v>
      </c>
      <c r="G12" s="21">
        <v>0</v>
      </c>
      <c r="H12" s="21">
        <v>0</v>
      </c>
      <c r="I12" s="21">
        <v>1315376996</v>
      </c>
      <c r="J12" s="8">
        <v>0.08</v>
      </c>
    </row>
    <row r="13" spans="1:10" ht="23.1" customHeight="1">
      <c r="A13" s="7" t="s">
        <v>56</v>
      </c>
      <c r="B13" s="18" t="s">
        <v>57</v>
      </c>
      <c r="C13" s="18" t="s">
        <v>51</v>
      </c>
      <c r="D13" s="7" t="s">
        <v>45</v>
      </c>
      <c r="E13" s="7" t="s">
        <v>45</v>
      </c>
      <c r="F13" s="21">
        <v>653510</v>
      </c>
      <c r="G13" s="21">
        <v>2686</v>
      </c>
      <c r="H13" s="21">
        <v>0</v>
      </c>
      <c r="I13" s="21">
        <v>656196</v>
      </c>
      <c r="J13" s="8">
        <v>0</v>
      </c>
    </row>
    <row r="14" spans="1:10" ht="23.1" customHeight="1">
      <c r="A14" s="7" t="s">
        <v>58</v>
      </c>
      <c r="B14" s="18" t="s">
        <v>59</v>
      </c>
      <c r="C14" s="18" t="s">
        <v>48</v>
      </c>
      <c r="D14" s="7" t="s">
        <v>45</v>
      </c>
      <c r="E14" s="7" t="s">
        <v>45</v>
      </c>
      <c r="F14" s="21">
        <v>0</v>
      </c>
      <c r="G14" s="21">
        <v>0</v>
      </c>
      <c r="H14" s="21">
        <v>0</v>
      </c>
      <c r="I14" s="21">
        <v>0</v>
      </c>
      <c r="J14" s="8">
        <v>0</v>
      </c>
    </row>
    <row r="15" spans="1:10" ht="23.1" customHeight="1">
      <c r="A15" s="7" t="s">
        <v>60</v>
      </c>
      <c r="B15" s="18" t="s">
        <v>61</v>
      </c>
      <c r="C15" s="18" t="s">
        <v>48</v>
      </c>
      <c r="D15" s="7" t="s">
        <v>45</v>
      </c>
      <c r="E15" s="7" t="s">
        <v>45</v>
      </c>
      <c r="F15" s="21">
        <v>0</v>
      </c>
      <c r="G15" s="21">
        <v>0</v>
      </c>
      <c r="H15" s="21">
        <v>0</v>
      </c>
      <c r="I15" s="21">
        <v>0</v>
      </c>
      <c r="J15" s="8">
        <v>0</v>
      </c>
    </row>
    <row r="16" spans="1:10" ht="23.1" customHeight="1">
      <c r="A16" s="7" t="s">
        <v>62</v>
      </c>
      <c r="B16" s="18" t="s">
        <v>63</v>
      </c>
      <c r="C16" s="18" t="s">
        <v>51</v>
      </c>
      <c r="D16" s="7" t="s">
        <v>45</v>
      </c>
      <c r="E16" s="7" t="s">
        <v>45</v>
      </c>
      <c r="F16" s="21">
        <v>81638664</v>
      </c>
      <c r="G16" s="21">
        <v>334585</v>
      </c>
      <c r="H16" s="21">
        <v>0</v>
      </c>
      <c r="I16" s="21">
        <v>81973249</v>
      </c>
      <c r="J16" s="8">
        <v>0</v>
      </c>
    </row>
    <row r="17" spans="1:10" ht="23.1" customHeight="1">
      <c r="A17" s="7" t="s">
        <v>64</v>
      </c>
      <c r="B17" s="18" t="s">
        <v>65</v>
      </c>
      <c r="C17" s="18" t="s">
        <v>44</v>
      </c>
      <c r="D17" s="7" t="s">
        <v>45</v>
      </c>
      <c r="E17" s="7" t="s">
        <v>45</v>
      </c>
      <c r="F17" s="21">
        <v>12163190</v>
      </c>
      <c r="G17" s="21">
        <v>0</v>
      </c>
      <c r="H17" s="21">
        <v>0</v>
      </c>
      <c r="I17" s="21">
        <v>12163190</v>
      </c>
      <c r="J17" s="8">
        <v>0</v>
      </c>
    </row>
    <row r="18" spans="1:10" ht="23.1" customHeight="1">
      <c r="A18" s="7" t="s">
        <v>66</v>
      </c>
      <c r="B18" s="18" t="s">
        <v>67</v>
      </c>
      <c r="C18" s="18" t="s">
        <v>48</v>
      </c>
      <c r="D18" s="7" t="s">
        <v>45</v>
      </c>
      <c r="E18" s="7" t="s">
        <v>45</v>
      </c>
      <c r="F18" s="21">
        <v>0</v>
      </c>
      <c r="G18" s="21">
        <v>0</v>
      </c>
      <c r="H18" s="21">
        <v>0</v>
      </c>
      <c r="I18" s="21">
        <v>0</v>
      </c>
      <c r="J18" s="8">
        <v>0</v>
      </c>
    </row>
    <row r="19" spans="1:10" ht="23.1" customHeight="1">
      <c r="A19" s="7" t="s">
        <v>68</v>
      </c>
      <c r="B19" s="18" t="s">
        <v>69</v>
      </c>
      <c r="C19" s="18" t="s">
        <v>44</v>
      </c>
      <c r="D19" s="7" t="s">
        <v>45</v>
      </c>
      <c r="E19" s="7" t="s">
        <v>45</v>
      </c>
      <c r="F19" s="21">
        <v>1611148</v>
      </c>
      <c r="G19" s="21">
        <v>0</v>
      </c>
      <c r="H19" s="21">
        <v>0</v>
      </c>
      <c r="I19" s="21">
        <v>1611148</v>
      </c>
      <c r="J19" s="8">
        <v>0</v>
      </c>
    </row>
    <row r="20" spans="1:10" ht="23.1" customHeight="1">
      <c r="A20" s="7" t="s">
        <v>70</v>
      </c>
      <c r="B20" s="18" t="s">
        <v>71</v>
      </c>
      <c r="C20" s="18" t="s">
        <v>44</v>
      </c>
      <c r="D20" s="7" t="s">
        <v>45</v>
      </c>
      <c r="E20" s="7" t="s">
        <v>45</v>
      </c>
      <c r="F20" s="21">
        <v>78000</v>
      </c>
      <c r="G20" s="21">
        <v>0</v>
      </c>
      <c r="H20" s="21">
        <v>0</v>
      </c>
      <c r="I20" s="21">
        <v>78000</v>
      </c>
      <c r="J20" s="8">
        <v>0</v>
      </c>
    </row>
    <row r="21" spans="1:10" ht="23.1" customHeight="1">
      <c r="A21" s="7" t="s">
        <v>72</v>
      </c>
      <c r="B21" s="18" t="s">
        <v>73</v>
      </c>
      <c r="C21" s="18" t="s">
        <v>44</v>
      </c>
      <c r="D21" s="7" t="s">
        <v>45</v>
      </c>
      <c r="E21" s="7" t="s">
        <v>45</v>
      </c>
      <c r="F21" s="21">
        <v>2926292239</v>
      </c>
      <c r="G21" s="21">
        <v>0</v>
      </c>
      <c r="H21" s="21">
        <v>20000</v>
      </c>
      <c r="I21" s="21">
        <v>2926272239</v>
      </c>
      <c r="J21" s="8">
        <v>0.17</v>
      </c>
    </row>
    <row r="22" spans="1:10" ht="23.1" customHeight="1">
      <c r="A22" s="7" t="s">
        <v>74</v>
      </c>
      <c r="B22" s="18" t="s">
        <v>75</v>
      </c>
      <c r="C22" s="18" t="s">
        <v>51</v>
      </c>
      <c r="D22" s="7" t="s">
        <v>45</v>
      </c>
      <c r="E22" s="7" t="s">
        <v>45</v>
      </c>
      <c r="F22" s="21">
        <v>506771542</v>
      </c>
      <c r="G22" s="21">
        <v>2320148427857</v>
      </c>
      <c r="H22" s="21">
        <v>2311462629347</v>
      </c>
      <c r="I22" s="21">
        <v>9192570052</v>
      </c>
      <c r="J22" s="8">
        <v>0.53</v>
      </c>
    </row>
    <row r="23" spans="1:10" ht="23.1" customHeight="1">
      <c r="A23" s="7" t="s">
        <v>76</v>
      </c>
      <c r="B23" s="18" t="s">
        <v>77</v>
      </c>
      <c r="C23" s="18" t="s">
        <v>48</v>
      </c>
      <c r="D23" s="7" t="s">
        <v>45</v>
      </c>
      <c r="E23" s="7" t="s">
        <v>45</v>
      </c>
      <c r="F23" s="21">
        <v>0</v>
      </c>
      <c r="G23" s="21">
        <v>0</v>
      </c>
      <c r="H23" s="21">
        <v>0</v>
      </c>
      <c r="I23" s="21">
        <v>0</v>
      </c>
      <c r="J23" s="8">
        <v>0</v>
      </c>
    </row>
    <row r="24" spans="1:10" ht="23.1" customHeight="1">
      <c r="A24" s="7" t="s">
        <v>78</v>
      </c>
      <c r="B24" s="18" t="s">
        <v>79</v>
      </c>
      <c r="C24" s="18" t="s">
        <v>44</v>
      </c>
      <c r="D24" s="7" t="s">
        <v>45</v>
      </c>
      <c r="E24" s="7" t="s">
        <v>45</v>
      </c>
      <c r="F24" s="21">
        <v>79073529</v>
      </c>
      <c r="G24" s="21">
        <v>0</v>
      </c>
      <c r="H24" s="21">
        <v>0</v>
      </c>
      <c r="I24" s="21">
        <v>79073529</v>
      </c>
      <c r="J24" s="8">
        <v>0</v>
      </c>
    </row>
    <row r="25" spans="1:10" ht="23.1" customHeight="1">
      <c r="A25" s="7" t="s">
        <v>80</v>
      </c>
      <c r="B25" s="18" t="s">
        <v>81</v>
      </c>
      <c r="C25" s="18" t="s">
        <v>48</v>
      </c>
      <c r="D25" s="7" t="s">
        <v>45</v>
      </c>
      <c r="E25" s="7" t="s">
        <v>45</v>
      </c>
      <c r="F25" s="21">
        <v>0</v>
      </c>
      <c r="G25" s="21">
        <v>0</v>
      </c>
      <c r="H25" s="21">
        <v>0</v>
      </c>
      <c r="I25" s="21">
        <v>0</v>
      </c>
      <c r="J25" s="8">
        <v>0</v>
      </c>
    </row>
    <row r="26" spans="1:10" ht="23.1" customHeight="1">
      <c r="A26" s="7" t="s">
        <v>82</v>
      </c>
      <c r="B26" s="18" t="s">
        <v>83</v>
      </c>
      <c r="C26" s="18" t="s">
        <v>48</v>
      </c>
      <c r="D26" s="7" t="s">
        <v>45</v>
      </c>
      <c r="E26" s="7" t="s">
        <v>45</v>
      </c>
      <c r="F26" s="21">
        <v>0</v>
      </c>
      <c r="G26" s="21">
        <v>0</v>
      </c>
      <c r="H26" s="21">
        <v>0</v>
      </c>
      <c r="I26" s="21">
        <v>0</v>
      </c>
      <c r="J26" s="8">
        <v>0</v>
      </c>
    </row>
    <row r="27" spans="1:10" ht="23.1" customHeight="1">
      <c r="A27" s="7" t="s">
        <v>84</v>
      </c>
      <c r="B27" s="18" t="s">
        <v>85</v>
      </c>
      <c r="C27" s="18" t="s">
        <v>48</v>
      </c>
      <c r="D27" s="7" t="s">
        <v>45</v>
      </c>
      <c r="E27" s="7" t="s">
        <v>45</v>
      </c>
      <c r="F27" s="21">
        <v>0</v>
      </c>
      <c r="G27" s="21">
        <v>0</v>
      </c>
      <c r="H27" s="21">
        <v>0</v>
      </c>
      <c r="I27" s="21">
        <v>0</v>
      </c>
      <c r="J27" s="8">
        <v>0</v>
      </c>
    </row>
    <row r="28" spans="1:10" ht="23.1" customHeight="1">
      <c r="A28" s="7" t="s">
        <v>86</v>
      </c>
      <c r="B28" s="18" t="s">
        <v>87</v>
      </c>
      <c r="C28" s="18" t="s">
        <v>51</v>
      </c>
      <c r="D28" s="7" t="s">
        <v>45</v>
      </c>
      <c r="E28" s="7" t="s">
        <v>45</v>
      </c>
      <c r="F28" s="21">
        <v>382626246</v>
      </c>
      <c r="G28" s="21">
        <v>1568140</v>
      </c>
      <c r="H28" s="21">
        <v>0</v>
      </c>
      <c r="I28" s="21">
        <v>384194386</v>
      </c>
      <c r="J28" s="8">
        <v>0.02</v>
      </c>
    </row>
    <row r="29" spans="1:10" ht="23.1" customHeight="1">
      <c r="A29" s="7" t="s">
        <v>88</v>
      </c>
      <c r="B29" s="18" t="s">
        <v>89</v>
      </c>
      <c r="C29" s="18" t="s">
        <v>48</v>
      </c>
      <c r="D29" s="7" t="s">
        <v>45</v>
      </c>
      <c r="E29" s="7" t="s">
        <v>45</v>
      </c>
      <c r="F29" s="21">
        <v>0</v>
      </c>
      <c r="G29" s="21">
        <v>0</v>
      </c>
      <c r="H29" s="21">
        <v>0</v>
      </c>
      <c r="I29" s="21">
        <v>0</v>
      </c>
      <c r="J29" s="8">
        <v>0</v>
      </c>
    </row>
    <row r="30" spans="1:10" ht="23.1" customHeight="1">
      <c r="A30" s="7" t="s">
        <v>27</v>
      </c>
      <c r="D30" s="7"/>
      <c r="E30" s="7"/>
      <c r="F30" s="21">
        <f>SUBTOTAL(109,F8:F29)</f>
        <v>7872063342</v>
      </c>
      <c r="G30" s="21">
        <f t="shared" ref="G30:J30" si="0">SUBTOTAL(109,G8:G29)</f>
        <v>4119988349512</v>
      </c>
      <c r="H30" s="21">
        <f t="shared" si="0"/>
        <v>4112588469347</v>
      </c>
      <c r="I30" s="21">
        <f>SUBTOTAL(109,I8:I29)</f>
        <v>15271943507</v>
      </c>
      <c r="J30" s="8">
        <f t="shared" si="0"/>
        <v>0.87000000000000011</v>
      </c>
    </row>
    <row r="31" spans="1:10" ht="23.1" customHeight="1">
      <c r="A31" s="33" t="s">
        <v>28</v>
      </c>
      <c r="B31" s="27"/>
      <c r="C31" s="27"/>
      <c r="D31" s="33"/>
      <c r="E31" s="33"/>
      <c r="F31" s="25"/>
      <c r="G31" s="52"/>
      <c r="H31" s="52"/>
      <c r="I31" s="25"/>
      <c r="J31" s="8"/>
    </row>
    <row r="35" spans="3:3">
      <c r="C35" s="18" t="s">
        <v>90</v>
      </c>
    </row>
  </sheetData>
  <mergeCells count="8">
    <mergeCell ref="G31:H31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B16" sqref="B16"/>
    </sheetView>
  </sheetViews>
  <sheetFormatPr defaultColWidth="13" defaultRowHeight="18.399999999999999"/>
  <cols>
    <col min="1" max="1" width="53.875" style="7" bestFit="1" customWidth="1"/>
    <col min="2" max="2" width="13" style="9" customWidth="1"/>
    <col min="3" max="3" width="15.375" style="9" customWidth="1"/>
    <col min="4" max="4" width="16.25" style="9" customWidth="1"/>
    <col min="5" max="5" width="17.625" style="9" customWidth="1"/>
    <col min="6" max="20" width="13" style="2" customWidth="1"/>
    <col min="21" max="16384" width="13" style="2"/>
  </cols>
  <sheetData>
    <row r="1" spans="1:19" ht="19.899999999999999">
      <c r="A1" s="46" t="s">
        <v>1</v>
      </c>
      <c r="B1" s="46"/>
      <c r="C1" s="46"/>
      <c r="D1" s="46"/>
    </row>
    <row r="2" spans="1:19" ht="19.899999999999999">
      <c r="A2" s="46" t="s">
        <v>91</v>
      </c>
      <c r="B2" s="46"/>
      <c r="C2" s="46"/>
      <c r="D2" s="46"/>
    </row>
    <row r="3" spans="1:19" ht="19.899999999999999">
      <c r="A3" s="46" t="s">
        <v>92</v>
      </c>
      <c r="B3" s="46"/>
      <c r="C3" s="46"/>
      <c r="D3" s="46"/>
    </row>
    <row r="4" spans="1:19">
      <c r="A4" s="50" t="s">
        <v>93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>
      <c r="A5" s="19" t="s">
        <v>94</v>
      </c>
      <c r="B5" s="19" t="s">
        <v>95</v>
      </c>
      <c r="C5" s="19" t="s">
        <v>39</v>
      </c>
      <c r="D5" s="19" t="s">
        <v>96</v>
      </c>
      <c r="E5" s="19" t="s">
        <v>97</v>
      </c>
    </row>
    <row r="6" spans="1:19" ht="23.1" customHeight="1">
      <c r="A6" s="7" t="s">
        <v>98</v>
      </c>
      <c r="B6" s="18" t="s">
        <v>99</v>
      </c>
      <c r="C6" s="21">
        <v>-76763820787</v>
      </c>
      <c r="D6" s="8">
        <v>-972.9</v>
      </c>
      <c r="E6" s="8">
        <v>-4.3899999999999997</v>
      </c>
    </row>
    <row r="7" spans="1:19" ht="23.1" customHeight="1">
      <c r="A7" s="7" t="s">
        <v>100</v>
      </c>
      <c r="B7" s="18" t="s">
        <v>101</v>
      </c>
      <c r="C7" s="21">
        <v>-1180080856</v>
      </c>
      <c r="D7" s="8">
        <v>-14.93</v>
      </c>
      <c r="E7" s="8">
        <v>-7.0000000000000007E-2</v>
      </c>
    </row>
    <row r="8" spans="1:19" ht="23.1" customHeight="1">
      <c r="A8" s="7" t="s">
        <v>102</v>
      </c>
      <c r="B8" s="18" t="s">
        <v>103</v>
      </c>
      <c r="C8" s="21">
        <v>2594233674</v>
      </c>
      <c r="D8" s="8">
        <v>32.81</v>
      </c>
      <c r="E8" s="8">
        <v>0.15</v>
      </c>
    </row>
    <row r="9" spans="1:19" ht="23.1" customHeight="1">
      <c r="A9" s="7" t="s">
        <v>104</v>
      </c>
      <c r="B9" s="18" t="s">
        <v>105</v>
      </c>
      <c r="C9" s="21">
        <v>83410733225</v>
      </c>
      <c r="D9" s="8">
        <v>1055.01</v>
      </c>
      <c r="E9" s="8">
        <v>4.7699999999999996</v>
      </c>
    </row>
    <row r="10" spans="1:19" ht="23.1" customHeight="1">
      <c r="A10" s="7" t="s">
        <v>27</v>
      </c>
      <c r="B10" s="7"/>
      <c r="C10" s="21">
        <f>SUBTOTAL(109,C6:C9)</f>
        <v>8061065256</v>
      </c>
      <c r="D10" s="8">
        <v>99.99</v>
      </c>
      <c r="E10" s="8">
        <v>0.46</v>
      </c>
    </row>
    <row r="11" spans="1:19" ht="23.1" customHeight="1">
      <c r="A11" s="23" t="s">
        <v>28</v>
      </c>
      <c r="B11" s="24"/>
      <c r="C11" s="25"/>
      <c r="D11" s="25"/>
      <c r="E11" s="2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rightToLeft="1" zoomScale="106" zoomScaleNormal="106" workbookViewId="0">
      <selection activeCell="C23" sqref="C23"/>
    </sheetView>
  </sheetViews>
  <sheetFormatPr defaultColWidth="13" defaultRowHeight="18.399999999999999"/>
  <cols>
    <col min="1" max="1" width="21.5" style="9" bestFit="1" customWidth="1"/>
    <col min="2" max="2" width="13.25" style="9" customWidth="1"/>
    <col min="3" max="3" width="22.125" style="9" customWidth="1"/>
    <col min="4" max="4" width="15.375" style="9" customWidth="1"/>
    <col min="5" max="5" width="14.875" style="9" customWidth="1"/>
    <col min="6" max="6" width="13" style="9" customWidth="1"/>
    <col min="7" max="7" width="16.25" style="9" customWidth="1"/>
    <col min="8" max="8" width="14.875" style="9" customWidth="1"/>
    <col min="9" max="9" width="13" style="9" customWidth="1"/>
    <col min="10" max="10" width="16.25" style="9" customWidth="1"/>
    <col min="11" max="14" width="13" style="9" customWidth="1"/>
    <col min="15" max="16384" width="13" style="9"/>
  </cols>
  <sheetData>
    <row r="1" spans="1:13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</row>
    <row r="2" spans="1:13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  <c r="J2" s="46"/>
    </row>
    <row r="3" spans="1:13" ht="19.899999999999999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</row>
    <row r="4" spans="1:13">
      <c r="A4" s="50" t="s">
        <v>106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6.5" customHeight="1">
      <c r="B5" s="51" t="s">
        <v>107</v>
      </c>
      <c r="C5" s="51"/>
      <c r="D5" s="51"/>
      <c r="E5" s="54" t="s">
        <v>108</v>
      </c>
      <c r="F5" s="54"/>
      <c r="G5" s="54"/>
      <c r="H5" s="54" t="s">
        <v>109</v>
      </c>
      <c r="I5" s="54"/>
      <c r="J5" s="54"/>
      <c r="K5" s="13"/>
      <c r="L5" s="13"/>
      <c r="M5" s="13"/>
    </row>
    <row r="6" spans="1:13" s="18" customFormat="1" ht="47.25" customHeight="1">
      <c r="A6" s="19" t="s">
        <v>29</v>
      </c>
      <c r="B6" s="19" t="s">
        <v>110</v>
      </c>
      <c r="C6" s="19" t="s">
        <v>111</v>
      </c>
      <c r="D6" s="19" t="s">
        <v>112</v>
      </c>
      <c r="E6" s="19" t="s">
        <v>113</v>
      </c>
      <c r="F6" s="19" t="s">
        <v>114</v>
      </c>
      <c r="G6" s="19" t="s">
        <v>115</v>
      </c>
      <c r="H6" s="19" t="s">
        <v>113</v>
      </c>
      <c r="I6" s="19" t="s">
        <v>114</v>
      </c>
      <c r="J6" s="19" t="s">
        <v>115</v>
      </c>
    </row>
    <row r="7" spans="1:13" ht="23.1" customHeight="1">
      <c r="A7" s="7" t="s">
        <v>116</v>
      </c>
      <c r="B7" s="18" t="s">
        <v>117</v>
      </c>
      <c r="C7" s="21">
        <v>0</v>
      </c>
      <c r="D7" s="21">
        <v>78</v>
      </c>
      <c r="E7" s="8">
        <v>0</v>
      </c>
      <c r="F7" s="8">
        <v>0</v>
      </c>
      <c r="G7" s="8">
        <v>0</v>
      </c>
      <c r="H7" s="21">
        <v>17986087</v>
      </c>
      <c r="I7" s="21">
        <v>0</v>
      </c>
      <c r="J7" s="21">
        <v>17986087</v>
      </c>
    </row>
    <row r="8" spans="1:13" ht="23.1" customHeight="1">
      <c r="A8" s="7" t="s">
        <v>116</v>
      </c>
      <c r="B8" s="18" t="s">
        <v>118</v>
      </c>
      <c r="C8" s="21">
        <v>35972174</v>
      </c>
      <c r="D8" s="21">
        <v>1</v>
      </c>
      <c r="E8" s="8">
        <v>0</v>
      </c>
      <c r="F8" s="8">
        <v>0</v>
      </c>
      <c r="G8" s="8">
        <v>0</v>
      </c>
      <c r="H8" s="21">
        <v>35972174</v>
      </c>
      <c r="I8" s="21">
        <v>0</v>
      </c>
      <c r="J8" s="21">
        <v>35972174</v>
      </c>
    </row>
    <row r="9" spans="1:13" ht="23.1" customHeight="1">
      <c r="A9" s="7" t="s">
        <v>119</v>
      </c>
      <c r="B9" s="18" t="s">
        <v>120</v>
      </c>
      <c r="C9" s="21">
        <v>140</v>
      </c>
      <c r="D9" s="21">
        <v>3000</v>
      </c>
      <c r="E9" s="8">
        <v>0</v>
      </c>
      <c r="F9" s="8">
        <v>0</v>
      </c>
      <c r="G9" s="8">
        <v>0</v>
      </c>
      <c r="H9" s="21">
        <v>420000</v>
      </c>
      <c r="I9" s="21">
        <v>0</v>
      </c>
      <c r="J9" s="21">
        <v>420000</v>
      </c>
    </row>
    <row r="10" spans="1:13" ht="23.1" customHeight="1">
      <c r="A10" s="7" t="s">
        <v>27</v>
      </c>
      <c r="B10" s="18"/>
      <c r="C10" s="8"/>
      <c r="D10" s="8"/>
      <c r="E10" s="8">
        <v>0</v>
      </c>
      <c r="F10" s="8">
        <v>0</v>
      </c>
      <c r="G10" s="8">
        <v>0</v>
      </c>
      <c r="H10" s="21">
        <f>SUBTOTAL(109,H7:H9)</f>
        <v>54378261</v>
      </c>
      <c r="I10" s="21">
        <v>0</v>
      </c>
      <c r="J10" s="21">
        <f>SUBTOTAL(109,J7:J9)</f>
        <v>54378261</v>
      </c>
    </row>
    <row r="11" spans="1:13" ht="23.1" customHeight="1">
      <c r="A11" s="7" t="s">
        <v>28</v>
      </c>
      <c r="B11" s="14"/>
      <c r="C11" s="16"/>
      <c r="D11" s="16"/>
      <c r="E11" s="16"/>
      <c r="F11" s="16"/>
      <c r="G11" s="16"/>
      <c r="H11" s="16"/>
      <c r="I11" s="16"/>
      <c r="J11" s="16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rightToLeft="1" zoomScale="106" zoomScaleNormal="106" workbookViewId="0">
      <selection activeCell="L18" sqref="L18"/>
    </sheetView>
  </sheetViews>
  <sheetFormatPr defaultColWidth="9" defaultRowHeight="18.399999999999999"/>
  <cols>
    <col min="1" max="1" width="21.75" style="9" bestFit="1" customWidth="1"/>
    <col min="2" max="2" width="14.25" style="9" customWidth="1"/>
    <col min="3" max="3" width="13" style="9" customWidth="1"/>
    <col min="4" max="4" width="17.25" style="9" customWidth="1"/>
    <col min="5" max="7" width="13" style="9" customWidth="1"/>
    <col min="8" max="8" width="13.5" style="9" customWidth="1"/>
    <col min="9" max="9" width="13" style="9" customWidth="1"/>
    <col min="10" max="10" width="13.5" style="9" customWidth="1"/>
    <col min="11" max="11" width="9" style="2" customWidth="1"/>
    <col min="12" max="16384" width="9" style="2"/>
  </cols>
  <sheetData>
    <row r="1" spans="1:10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899999999999999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</row>
    <row r="4" spans="1:10">
      <c r="A4" s="50" t="s">
        <v>121</v>
      </c>
      <c r="B4" s="50"/>
      <c r="C4" s="50"/>
      <c r="D4" s="50"/>
      <c r="E4" s="50"/>
    </row>
    <row r="5" spans="1:10" ht="16.5" customHeight="1">
      <c r="A5" s="18"/>
      <c r="B5" s="51"/>
      <c r="C5" s="51"/>
      <c r="D5" s="51"/>
      <c r="E5" s="54" t="s">
        <v>108</v>
      </c>
      <c r="F5" s="54"/>
      <c r="G5" s="54"/>
      <c r="H5" s="54" t="s">
        <v>109</v>
      </c>
      <c r="I5" s="54"/>
      <c r="J5" s="54"/>
    </row>
    <row r="6" spans="1:10" ht="38.25" customHeight="1">
      <c r="A6" s="18" t="s">
        <v>94</v>
      </c>
      <c r="B6" s="12" t="s">
        <v>122</v>
      </c>
      <c r="C6" s="12" t="s">
        <v>30</v>
      </c>
      <c r="D6" s="12" t="s">
        <v>31</v>
      </c>
      <c r="E6" s="12" t="s">
        <v>123</v>
      </c>
      <c r="F6" s="12" t="s">
        <v>114</v>
      </c>
      <c r="G6" s="12" t="s">
        <v>124</v>
      </c>
      <c r="H6" s="12" t="s">
        <v>123</v>
      </c>
      <c r="I6" s="12" t="s">
        <v>114</v>
      </c>
      <c r="J6" s="12" t="s">
        <v>124</v>
      </c>
    </row>
    <row r="7" spans="1:10" ht="23.1" customHeight="1">
      <c r="A7" s="7" t="s">
        <v>88</v>
      </c>
      <c r="B7" s="18" t="s">
        <v>125</v>
      </c>
      <c r="C7" s="7" t="s">
        <v>45</v>
      </c>
      <c r="D7" s="7" t="s">
        <v>45</v>
      </c>
      <c r="E7" s="21">
        <v>0</v>
      </c>
      <c r="F7" s="21">
        <v>0</v>
      </c>
      <c r="G7" s="21">
        <v>0</v>
      </c>
      <c r="H7" s="21">
        <v>239589042</v>
      </c>
      <c r="I7" s="21">
        <v>961797</v>
      </c>
      <c r="J7" s="21">
        <v>240550839</v>
      </c>
    </row>
    <row r="8" spans="1:10" ht="23.1" customHeight="1">
      <c r="A8" s="7" t="s">
        <v>86</v>
      </c>
      <c r="B8" s="18" t="s">
        <v>126</v>
      </c>
      <c r="C8" s="7" t="s">
        <v>45</v>
      </c>
      <c r="D8" s="7" t="s">
        <v>45</v>
      </c>
      <c r="E8" s="21">
        <v>1568140</v>
      </c>
      <c r="F8" s="21">
        <v>0</v>
      </c>
      <c r="G8" s="21">
        <v>1568140</v>
      </c>
      <c r="H8" s="21">
        <v>17230311</v>
      </c>
      <c r="I8" s="21">
        <v>0</v>
      </c>
      <c r="J8" s="21">
        <v>17230311</v>
      </c>
    </row>
    <row r="9" spans="1:10" ht="23.1" customHeight="1">
      <c r="A9" s="7" t="s">
        <v>84</v>
      </c>
      <c r="B9" s="18" t="s">
        <v>127</v>
      </c>
      <c r="C9" s="7" t="s">
        <v>45</v>
      </c>
      <c r="D9" s="7" t="s">
        <v>45</v>
      </c>
      <c r="E9" s="21">
        <v>0</v>
      </c>
      <c r="F9" s="21">
        <v>0</v>
      </c>
      <c r="G9" s="21">
        <v>0</v>
      </c>
      <c r="H9" s="21">
        <v>261369864</v>
      </c>
      <c r="I9" s="21">
        <v>-1321981</v>
      </c>
      <c r="J9" s="21">
        <v>260047883</v>
      </c>
    </row>
    <row r="10" spans="1:10" ht="23.1" customHeight="1">
      <c r="A10" s="7" t="s">
        <v>82</v>
      </c>
      <c r="B10" s="18" t="s">
        <v>128</v>
      </c>
      <c r="C10" s="7" t="s">
        <v>45</v>
      </c>
      <c r="D10" s="7" t="s">
        <v>45</v>
      </c>
      <c r="E10" s="21">
        <v>0</v>
      </c>
      <c r="F10" s="21">
        <v>0</v>
      </c>
      <c r="G10" s="21">
        <v>0</v>
      </c>
      <c r="H10" s="21">
        <v>239589042</v>
      </c>
      <c r="I10" s="21">
        <v>961797</v>
      </c>
      <c r="J10" s="21">
        <v>240550839</v>
      </c>
    </row>
    <row r="11" spans="1:10" ht="23.1" customHeight="1">
      <c r="A11" s="7" t="s">
        <v>74</v>
      </c>
      <c r="B11" s="18" t="s">
        <v>126</v>
      </c>
      <c r="C11" s="7" t="s">
        <v>45</v>
      </c>
      <c r="D11" s="7" t="s">
        <v>45</v>
      </c>
      <c r="E11" s="21">
        <v>2076933</v>
      </c>
      <c r="F11" s="21">
        <v>0</v>
      </c>
      <c r="G11" s="21">
        <v>2076933</v>
      </c>
      <c r="H11" s="21">
        <v>44022173</v>
      </c>
      <c r="I11" s="21">
        <v>0</v>
      </c>
      <c r="J11" s="21">
        <v>44022173</v>
      </c>
    </row>
    <row r="12" spans="1:10" ht="23.1" customHeight="1">
      <c r="A12" s="7" t="s">
        <v>80</v>
      </c>
      <c r="B12" s="18" t="s">
        <v>125</v>
      </c>
      <c r="C12" s="7" t="s">
        <v>45</v>
      </c>
      <c r="D12" s="7" t="s">
        <v>45</v>
      </c>
      <c r="E12" s="21">
        <v>0</v>
      </c>
      <c r="F12" s="21">
        <v>0</v>
      </c>
      <c r="G12" s="21">
        <v>0</v>
      </c>
      <c r="H12" s="21">
        <v>239589042</v>
      </c>
      <c r="I12" s="21">
        <v>961797</v>
      </c>
      <c r="J12" s="21">
        <v>240550839</v>
      </c>
    </row>
    <row r="13" spans="1:10" ht="23.1" customHeight="1">
      <c r="A13" s="7" t="s">
        <v>76</v>
      </c>
      <c r="B13" s="18" t="s">
        <v>127</v>
      </c>
      <c r="C13" s="7" t="s">
        <v>45</v>
      </c>
      <c r="D13" s="7" t="s">
        <v>45</v>
      </c>
      <c r="E13" s="21">
        <v>0</v>
      </c>
      <c r="F13" s="21">
        <v>0</v>
      </c>
      <c r="G13" s="21">
        <v>0</v>
      </c>
      <c r="H13" s="21">
        <v>261369864</v>
      </c>
      <c r="I13" s="21">
        <v>-1321981</v>
      </c>
      <c r="J13" s="21">
        <v>260047883</v>
      </c>
    </row>
    <row r="14" spans="1:10" ht="23.1" customHeight="1">
      <c r="A14" s="7" t="s">
        <v>62</v>
      </c>
      <c r="B14" s="18" t="s">
        <v>129</v>
      </c>
      <c r="C14" s="7" t="s">
        <v>45</v>
      </c>
      <c r="D14" s="7" t="s">
        <v>45</v>
      </c>
      <c r="E14" s="21">
        <v>334585</v>
      </c>
      <c r="F14" s="21">
        <v>0</v>
      </c>
      <c r="G14" s="21">
        <v>334585</v>
      </c>
      <c r="H14" s="21">
        <v>4005047</v>
      </c>
      <c r="I14" s="21">
        <v>0</v>
      </c>
      <c r="J14" s="21">
        <v>4005047</v>
      </c>
    </row>
    <row r="15" spans="1:10" ht="23.1" customHeight="1">
      <c r="A15" s="7" t="s">
        <v>66</v>
      </c>
      <c r="B15" s="18" t="s">
        <v>127</v>
      </c>
      <c r="C15" s="7" t="s">
        <v>45</v>
      </c>
      <c r="D15" s="7" t="s">
        <v>45</v>
      </c>
      <c r="E15" s="21">
        <v>0</v>
      </c>
      <c r="F15" s="21">
        <v>0</v>
      </c>
      <c r="G15" s="21">
        <v>0</v>
      </c>
      <c r="H15" s="21">
        <v>261369864</v>
      </c>
      <c r="I15" s="21">
        <v>-1321981</v>
      </c>
      <c r="J15" s="21">
        <v>260047883</v>
      </c>
    </row>
    <row r="16" spans="1:10" ht="23.1" customHeight="1">
      <c r="A16" s="7" t="s">
        <v>56</v>
      </c>
      <c r="B16" s="18" t="s">
        <v>9</v>
      </c>
      <c r="C16" s="7" t="s">
        <v>45</v>
      </c>
      <c r="D16" s="7" t="s">
        <v>45</v>
      </c>
      <c r="E16" s="21">
        <v>2686</v>
      </c>
      <c r="F16" s="21">
        <v>0</v>
      </c>
      <c r="G16" s="21">
        <v>2686</v>
      </c>
      <c r="H16" s="21">
        <v>1151060</v>
      </c>
      <c r="I16" s="21">
        <v>0</v>
      </c>
      <c r="J16" s="21">
        <v>1151060</v>
      </c>
    </row>
    <row r="17" spans="1:10" ht="23.1" customHeight="1">
      <c r="A17" s="7" t="s">
        <v>60</v>
      </c>
      <c r="B17" s="18" t="s">
        <v>125</v>
      </c>
      <c r="C17" s="7" t="s">
        <v>45</v>
      </c>
      <c r="D17" s="7" t="s">
        <v>45</v>
      </c>
      <c r="E17" s="21">
        <v>0</v>
      </c>
      <c r="F17" s="21">
        <v>0</v>
      </c>
      <c r="G17" s="21">
        <v>0</v>
      </c>
      <c r="H17" s="21">
        <v>239589042</v>
      </c>
      <c r="I17" s="21">
        <v>961797</v>
      </c>
      <c r="J17" s="21">
        <v>240550839</v>
      </c>
    </row>
    <row r="18" spans="1:10" ht="23.1" customHeight="1">
      <c r="A18" s="7" t="s">
        <v>58</v>
      </c>
      <c r="B18" s="18" t="s">
        <v>125</v>
      </c>
      <c r="C18" s="7" t="s">
        <v>45</v>
      </c>
      <c r="D18" s="7" t="s">
        <v>45</v>
      </c>
      <c r="E18" s="21">
        <v>0</v>
      </c>
      <c r="F18" s="21">
        <v>0</v>
      </c>
      <c r="G18" s="21">
        <v>0</v>
      </c>
      <c r="H18" s="21">
        <v>239589042</v>
      </c>
      <c r="I18" s="21">
        <v>961797</v>
      </c>
      <c r="J18" s="21">
        <v>240550839</v>
      </c>
    </row>
    <row r="19" spans="1:10" ht="23.1" customHeight="1">
      <c r="A19" s="7" t="s">
        <v>52</v>
      </c>
      <c r="B19" s="18" t="s">
        <v>127</v>
      </c>
      <c r="C19" s="7" t="s">
        <v>45</v>
      </c>
      <c r="D19" s="7" t="s">
        <v>45</v>
      </c>
      <c r="E19" s="21">
        <v>0</v>
      </c>
      <c r="F19" s="21">
        <v>0</v>
      </c>
      <c r="G19" s="21">
        <v>0</v>
      </c>
      <c r="H19" s="21">
        <v>261369864</v>
      </c>
      <c r="I19" s="21">
        <v>-1321981</v>
      </c>
      <c r="J19" s="21">
        <v>260047883</v>
      </c>
    </row>
    <row r="20" spans="1:10" ht="23.1" customHeight="1">
      <c r="A20" s="7" t="s">
        <v>49</v>
      </c>
      <c r="B20" s="18" t="s">
        <v>126</v>
      </c>
      <c r="C20" s="7" t="s">
        <v>45</v>
      </c>
      <c r="D20" s="7" t="s">
        <v>45</v>
      </c>
      <c r="E20" s="21">
        <v>16244</v>
      </c>
      <c r="F20" s="21">
        <v>0</v>
      </c>
      <c r="G20" s="21">
        <v>16244</v>
      </c>
      <c r="H20" s="21">
        <v>24831473</v>
      </c>
      <c r="I20" s="21">
        <v>0</v>
      </c>
      <c r="J20" s="21">
        <v>24831473</v>
      </c>
    </row>
    <row r="21" spans="1:10" ht="23.1" customHeight="1">
      <c r="A21" s="7" t="s">
        <v>46</v>
      </c>
      <c r="B21" s="18" t="s">
        <v>127</v>
      </c>
      <c r="C21" s="7" t="s">
        <v>45</v>
      </c>
      <c r="D21" s="7" t="s">
        <v>45</v>
      </c>
      <c r="E21" s="21">
        <v>0</v>
      </c>
      <c r="F21" s="21">
        <v>0</v>
      </c>
      <c r="G21" s="21">
        <v>0</v>
      </c>
      <c r="H21" s="21">
        <v>261369864</v>
      </c>
      <c r="I21" s="21">
        <v>-1321981</v>
      </c>
      <c r="J21" s="21">
        <v>260047883</v>
      </c>
    </row>
    <row r="22" spans="1:10" ht="23.1" customHeight="1">
      <c r="A22" s="7" t="s">
        <v>27</v>
      </c>
      <c r="B22" s="18"/>
      <c r="C22" s="7"/>
      <c r="D22" s="7"/>
      <c r="E22" s="21">
        <f>SUBTOTAL(109,E7:E21)</f>
        <v>3998588</v>
      </c>
      <c r="F22" s="21">
        <f t="shared" ref="F22:G22" si="0">SUBTOTAL(109,F7:F21)</f>
        <v>0</v>
      </c>
      <c r="G22" s="21">
        <f t="shared" si="0"/>
        <v>3998588</v>
      </c>
      <c r="H22" s="21">
        <f>SUBTOTAL(109,H7:H21)</f>
        <v>2596034594</v>
      </c>
      <c r="I22" s="21">
        <f>SUBTOTAL(109,I7:I21)</f>
        <v>-1800920</v>
      </c>
      <c r="J22" s="21">
        <f>SUBTOTAL(109,J7:J21)</f>
        <v>2594233674</v>
      </c>
    </row>
    <row r="23" spans="1:10" ht="23.1" customHeight="1">
      <c r="A23" s="7" t="s">
        <v>28</v>
      </c>
      <c r="B23" s="7"/>
      <c r="C23" s="7"/>
      <c r="D23" s="7"/>
      <c r="E23" s="8"/>
      <c r="F23" s="8"/>
      <c r="G23" s="8"/>
      <c r="H23" s="8"/>
      <c r="I23" s="8"/>
      <c r="J23" s="8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rightToLeft="1" zoomScaleNormal="100" workbookViewId="0">
      <selection activeCell="F27" sqref="F27"/>
    </sheetView>
  </sheetViews>
  <sheetFormatPr defaultColWidth="9" defaultRowHeight="18.399999999999999"/>
  <cols>
    <col min="1" max="1" width="31.375" style="9" bestFit="1" customWidth="1"/>
    <col min="2" max="2" width="13" style="9" customWidth="1"/>
    <col min="3" max="3" width="18" style="9" bestFit="1" customWidth="1"/>
    <col min="4" max="4" width="19.125" style="9" bestFit="1" customWidth="1"/>
    <col min="5" max="5" width="20.875" style="9" customWidth="1"/>
    <col min="6" max="6" width="13" style="9" customWidth="1"/>
    <col min="7" max="7" width="19" style="9" bestFit="1" customWidth="1"/>
    <col min="8" max="8" width="20.125" style="9" bestFit="1" customWidth="1"/>
    <col min="9" max="9" width="20.875" style="9" customWidth="1"/>
    <col min="10" max="10" width="9" style="2" customWidth="1"/>
    <col min="11" max="11" width="14.25" style="2" bestFit="1" customWidth="1"/>
    <col min="12" max="12" width="14.375" style="2" bestFit="1" customWidth="1"/>
    <col min="13" max="13" width="14.125" style="2" bestFit="1" customWidth="1"/>
    <col min="14" max="16384" width="9" style="2"/>
  </cols>
  <sheetData>
    <row r="1" spans="1:13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</row>
    <row r="2" spans="1:13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  <c r="M2" s="37"/>
    </row>
    <row r="3" spans="1:13" ht="19.899999999999999">
      <c r="A3" s="46" t="s">
        <v>92</v>
      </c>
      <c r="B3" s="46"/>
      <c r="C3" s="46"/>
      <c r="D3" s="46"/>
      <c r="E3" s="46"/>
      <c r="F3" s="46"/>
      <c r="G3" s="46"/>
      <c r="H3" s="46"/>
      <c r="I3" s="46"/>
      <c r="M3" s="37"/>
    </row>
    <row r="4" spans="1:13">
      <c r="A4" s="50" t="s">
        <v>130</v>
      </c>
      <c r="B4" s="50"/>
      <c r="C4" s="50"/>
      <c r="D4" s="50"/>
      <c r="E4" s="50"/>
      <c r="F4" s="50"/>
      <c r="G4" s="50"/>
      <c r="H4" s="50"/>
      <c r="I4" s="50"/>
      <c r="M4" s="37"/>
    </row>
    <row r="5" spans="1:13" ht="16.5" customHeight="1" thickBot="1">
      <c r="B5" s="54" t="s">
        <v>108</v>
      </c>
      <c r="C5" s="54"/>
      <c r="D5" s="54"/>
      <c r="E5" s="54"/>
      <c r="F5" s="54" t="s">
        <v>109</v>
      </c>
      <c r="G5" s="54"/>
      <c r="H5" s="54"/>
      <c r="I5" s="54"/>
      <c r="M5" s="37"/>
    </row>
    <row r="6" spans="1:13" ht="18.75" thickBot="1">
      <c r="A6" s="18" t="s">
        <v>94</v>
      </c>
      <c r="B6" s="19" t="s">
        <v>13</v>
      </c>
      <c r="C6" s="19" t="s">
        <v>131</v>
      </c>
      <c r="D6" s="19" t="s">
        <v>132</v>
      </c>
      <c r="E6" s="19" t="s">
        <v>133</v>
      </c>
      <c r="F6" s="19" t="s">
        <v>13</v>
      </c>
      <c r="G6" s="19" t="s">
        <v>15</v>
      </c>
      <c r="H6" s="19" t="s">
        <v>132</v>
      </c>
      <c r="I6" s="19" t="s">
        <v>133</v>
      </c>
      <c r="K6" s="37"/>
      <c r="M6" s="37"/>
    </row>
    <row r="7" spans="1:13" ht="23.1" customHeight="1">
      <c r="A7" s="7" t="s">
        <v>116</v>
      </c>
      <c r="B7" s="21">
        <v>0</v>
      </c>
      <c r="C7" s="8">
        <v>0</v>
      </c>
      <c r="D7" s="8">
        <v>0</v>
      </c>
      <c r="E7" s="8">
        <v>0</v>
      </c>
      <c r="F7" s="21">
        <v>45634342</v>
      </c>
      <c r="G7" s="21">
        <v>276160699554</v>
      </c>
      <c r="H7" s="21">
        <v>-238524402840</v>
      </c>
      <c r="I7" s="21">
        <v>37636296714</v>
      </c>
      <c r="K7" s="37"/>
      <c r="M7" s="37"/>
    </row>
    <row r="8" spans="1:13" ht="23.1" customHeight="1">
      <c r="A8" s="7" t="s">
        <v>22</v>
      </c>
      <c r="B8" s="21">
        <v>0</v>
      </c>
      <c r="C8" s="8">
        <v>0</v>
      </c>
      <c r="D8" s="8">
        <v>0</v>
      </c>
      <c r="E8" s="8">
        <v>0</v>
      </c>
      <c r="F8" s="21">
        <v>6399030</v>
      </c>
      <c r="G8" s="21">
        <v>85166113918</v>
      </c>
      <c r="H8" s="21">
        <v>-87246641784</v>
      </c>
      <c r="I8" s="21">
        <v>-2080527866</v>
      </c>
      <c r="K8" s="37"/>
      <c r="M8" s="37"/>
    </row>
    <row r="9" spans="1:13" ht="23.1" customHeight="1">
      <c r="A9" s="7" t="s">
        <v>23</v>
      </c>
      <c r="B9" s="21">
        <v>2581000</v>
      </c>
      <c r="C9" s="21">
        <v>46401155540</v>
      </c>
      <c r="D9" s="21">
        <v>-55047806967</v>
      </c>
      <c r="E9" s="21">
        <f>Table10[[#This Row],[Column3]]+Table10[[#This Row],[Column4]]</f>
        <v>-8646651427</v>
      </c>
      <c r="F9" s="21">
        <v>2891000</v>
      </c>
      <c r="G9" s="21">
        <v>51425534186</v>
      </c>
      <c r="H9" s="21">
        <v>-61662009562</v>
      </c>
      <c r="I9" s="21">
        <f>Table10[[#This Row],[276160699554.0000]]+Table10[[#This Row],[-238524402840.0000]]</f>
        <v>-10236475376</v>
      </c>
      <c r="K9" s="37"/>
      <c r="L9" s="37"/>
      <c r="M9" s="37"/>
    </row>
    <row r="10" spans="1:13" ht="23.1" customHeight="1">
      <c r="A10" s="7" t="s">
        <v>119</v>
      </c>
      <c r="B10" s="21">
        <v>0</v>
      </c>
      <c r="C10" s="21">
        <v>0</v>
      </c>
      <c r="D10" s="21">
        <v>0</v>
      </c>
      <c r="E10" s="21">
        <v>0</v>
      </c>
      <c r="F10" s="21">
        <v>140</v>
      </c>
      <c r="G10" s="21">
        <v>1114075</v>
      </c>
      <c r="H10" s="21">
        <v>-1189041</v>
      </c>
      <c r="I10" s="21">
        <v>-74966</v>
      </c>
      <c r="L10" s="38"/>
      <c r="M10" s="38"/>
    </row>
    <row r="11" spans="1:13" ht="23.1" customHeight="1">
      <c r="A11" s="7" t="s">
        <v>134</v>
      </c>
      <c r="B11" s="21">
        <v>0</v>
      </c>
      <c r="C11" s="21">
        <v>0</v>
      </c>
      <c r="D11" s="21">
        <v>0</v>
      </c>
      <c r="E11" s="21">
        <v>0</v>
      </c>
      <c r="F11" s="21">
        <v>505800</v>
      </c>
      <c r="G11" s="21">
        <v>10508047585</v>
      </c>
      <c r="H11" s="21">
        <v>-10438260262</v>
      </c>
      <c r="I11" s="21">
        <v>69787323</v>
      </c>
      <c r="K11" s="38"/>
    </row>
    <row r="12" spans="1:13" ht="23.1" customHeight="1">
      <c r="A12" s="7" t="s">
        <v>135</v>
      </c>
      <c r="B12" s="21">
        <v>0</v>
      </c>
      <c r="C12" s="21">
        <v>0</v>
      </c>
      <c r="D12" s="21">
        <v>0</v>
      </c>
      <c r="E12" s="21">
        <v>0</v>
      </c>
      <c r="F12" s="21">
        <v>3156193</v>
      </c>
      <c r="G12" s="21">
        <v>78119933072</v>
      </c>
      <c r="H12" s="21">
        <v>-77835886583</v>
      </c>
      <c r="I12" s="21">
        <v>284046489</v>
      </c>
    </row>
    <row r="13" spans="1:13" ht="23.1" customHeight="1">
      <c r="A13" s="7" t="s">
        <v>24</v>
      </c>
      <c r="B13" s="21">
        <v>441753481</v>
      </c>
      <c r="C13" s="21">
        <v>8082639240885</v>
      </c>
      <c r="D13" s="21">
        <v>-8073954847546</v>
      </c>
      <c r="E13" s="21">
        <v>8684393339</v>
      </c>
      <c r="F13" s="21">
        <v>5787594096</v>
      </c>
      <c r="G13" s="21">
        <v>92274163066809</v>
      </c>
      <c r="H13" s="21">
        <v>-92199783963812</v>
      </c>
      <c r="I13" s="21">
        <v>74379102997</v>
      </c>
    </row>
    <row r="14" spans="1:13" ht="23.1" customHeight="1">
      <c r="A14" s="7" t="s">
        <v>26</v>
      </c>
      <c r="B14" s="21">
        <v>1750000</v>
      </c>
      <c r="C14" s="21">
        <v>30047627122</v>
      </c>
      <c r="D14" s="21">
        <v>-29893854030</v>
      </c>
      <c r="E14" s="21">
        <v>153773092</v>
      </c>
      <c r="F14" s="21">
        <v>2750000</v>
      </c>
      <c r="G14" s="21">
        <v>43539097003</v>
      </c>
      <c r="H14" s="21">
        <v>-43220352275</v>
      </c>
      <c r="I14" s="21">
        <v>318744728</v>
      </c>
      <c r="M14" s="37"/>
    </row>
    <row r="15" spans="1:13" ht="23.1" customHeight="1">
      <c r="A15" s="7" t="s">
        <v>136</v>
      </c>
      <c r="B15" s="21">
        <v>0</v>
      </c>
      <c r="C15" s="21">
        <v>0</v>
      </c>
      <c r="D15" s="21">
        <v>0</v>
      </c>
      <c r="E15" s="21">
        <v>0</v>
      </c>
      <c r="F15" s="21">
        <v>1696553</v>
      </c>
      <c r="G15" s="21">
        <v>33654640274</v>
      </c>
      <c r="H15" s="21">
        <v>-32795724726</v>
      </c>
      <c r="I15" s="21">
        <v>858915548</v>
      </c>
      <c r="M15" s="37"/>
    </row>
    <row r="16" spans="1:13" ht="23.1" customHeight="1">
      <c r="A16" s="7" t="s">
        <v>137</v>
      </c>
      <c r="B16" s="21">
        <v>0</v>
      </c>
      <c r="C16" s="21">
        <v>0</v>
      </c>
      <c r="D16" s="21">
        <v>0</v>
      </c>
      <c r="E16" s="21">
        <v>0</v>
      </c>
      <c r="F16" s="21">
        <v>9086095</v>
      </c>
      <c r="G16" s="21">
        <v>103997032223</v>
      </c>
      <c r="H16" s="21">
        <v>-103708920702</v>
      </c>
      <c r="I16" s="21">
        <v>288111521</v>
      </c>
      <c r="M16" s="37"/>
    </row>
    <row r="17" spans="1:13" ht="23.1" customHeight="1">
      <c r="A17" s="7" t="s">
        <v>138</v>
      </c>
      <c r="B17" s="21">
        <v>0</v>
      </c>
      <c r="C17" s="21">
        <v>0</v>
      </c>
      <c r="D17" s="21">
        <v>0</v>
      </c>
      <c r="E17" s="21">
        <v>0</v>
      </c>
      <c r="F17" s="21">
        <v>7000000</v>
      </c>
      <c r="G17" s="21">
        <v>97400731620</v>
      </c>
      <c r="H17" s="21">
        <v>-97325245241</v>
      </c>
      <c r="I17" s="21">
        <v>75486379</v>
      </c>
    </row>
    <row r="18" spans="1:13" ht="23.1" customHeight="1">
      <c r="A18" s="7" t="s">
        <v>25</v>
      </c>
      <c r="B18" s="21">
        <v>0</v>
      </c>
      <c r="C18" s="21">
        <v>0</v>
      </c>
      <c r="D18" s="21">
        <v>0</v>
      </c>
      <c r="E18" s="21">
        <v>0</v>
      </c>
      <c r="F18" s="21">
        <v>1583165</v>
      </c>
      <c r="G18" s="21">
        <v>28621914306</v>
      </c>
      <c r="H18" s="21">
        <v>-28565771595</v>
      </c>
      <c r="I18" s="21">
        <v>56142711</v>
      </c>
      <c r="M18" s="37"/>
    </row>
    <row r="19" spans="1:13" ht="23.1" customHeight="1">
      <c r="A19" s="7" t="s">
        <v>139</v>
      </c>
      <c r="B19" s="21">
        <v>0</v>
      </c>
      <c r="C19" s="21">
        <v>0</v>
      </c>
      <c r="D19" s="21">
        <v>0</v>
      </c>
      <c r="E19" s="21">
        <v>0</v>
      </c>
      <c r="F19" s="21">
        <v>27238</v>
      </c>
      <c r="G19" s="21">
        <v>1229004172</v>
      </c>
      <c r="H19" s="21">
        <v>-1157594351</v>
      </c>
      <c r="I19" s="21">
        <v>71409821</v>
      </c>
      <c r="M19" s="37"/>
    </row>
    <row r="20" spans="1:13" ht="23.1" customHeight="1">
      <c r="A20" s="7" t="s">
        <v>140</v>
      </c>
      <c r="B20" s="21">
        <v>0</v>
      </c>
      <c r="C20" s="21">
        <v>0</v>
      </c>
      <c r="D20" s="21">
        <v>0</v>
      </c>
      <c r="E20" s="21">
        <v>0</v>
      </c>
      <c r="F20" s="21">
        <v>8000000</v>
      </c>
      <c r="G20" s="21">
        <v>107398894469</v>
      </c>
      <c r="H20" s="21">
        <v>-107085371250</v>
      </c>
      <c r="I20" s="21">
        <v>313523219</v>
      </c>
      <c r="M20" s="37"/>
    </row>
    <row r="21" spans="1:13" ht="23.1" customHeight="1">
      <c r="A21" s="7" t="s">
        <v>141</v>
      </c>
      <c r="B21" s="21">
        <v>0</v>
      </c>
      <c r="C21" s="21">
        <v>0</v>
      </c>
      <c r="D21" s="21">
        <v>0</v>
      </c>
      <c r="E21" s="21">
        <v>0</v>
      </c>
      <c r="F21" s="21">
        <v>10</v>
      </c>
      <c r="G21" s="21">
        <v>145336</v>
      </c>
      <c r="H21" s="21">
        <v>-125072</v>
      </c>
      <c r="I21" s="21">
        <v>20264</v>
      </c>
    </row>
    <row r="22" spans="1:13" ht="23.1" customHeight="1">
      <c r="A22" s="7" t="s">
        <v>142</v>
      </c>
      <c r="B22" s="21">
        <v>0</v>
      </c>
      <c r="C22" s="21">
        <v>0</v>
      </c>
      <c r="D22" s="21">
        <v>0</v>
      </c>
      <c r="E22" s="21">
        <v>0</v>
      </c>
      <c r="F22" s="21">
        <v>2</v>
      </c>
      <c r="G22" s="21">
        <v>40182</v>
      </c>
      <c r="H22" s="21">
        <v>-80000</v>
      </c>
      <c r="I22" s="21">
        <v>-39818</v>
      </c>
      <c r="M22" s="37"/>
    </row>
    <row r="23" spans="1:13" ht="23.1" customHeight="1">
      <c r="A23" s="7" t="s">
        <v>143</v>
      </c>
      <c r="B23" s="21">
        <v>0</v>
      </c>
      <c r="C23" s="21">
        <v>0</v>
      </c>
      <c r="D23" s="21">
        <v>0</v>
      </c>
      <c r="E23" s="21">
        <v>0</v>
      </c>
      <c r="F23" s="21">
        <v>25400</v>
      </c>
      <c r="G23" s="21">
        <v>17800319412</v>
      </c>
      <c r="H23" s="21">
        <v>-17854044955</v>
      </c>
      <c r="I23" s="21">
        <v>-53725543</v>
      </c>
      <c r="M23" s="37"/>
    </row>
    <row r="24" spans="1:13" ht="23.1" customHeight="1">
      <c r="A24" s="7" t="s">
        <v>144</v>
      </c>
      <c r="B24" s="21">
        <v>0</v>
      </c>
      <c r="C24" s="21">
        <v>0</v>
      </c>
      <c r="D24" s="21">
        <v>0</v>
      </c>
      <c r="E24" s="21">
        <v>0</v>
      </c>
      <c r="F24" s="21">
        <v>18400</v>
      </c>
      <c r="G24" s="21">
        <v>12371649051</v>
      </c>
      <c r="H24" s="21">
        <v>-12415239343</v>
      </c>
      <c r="I24" s="21">
        <v>-43590292</v>
      </c>
      <c r="M24" s="37"/>
    </row>
    <row r="25" spans="1:13" ht="23.1" customHeight="1">
      <c r="A25" s="7" t="s">
        <v>145</v>
      </c>
      <c r="B25" s="21">
        <v>0</v>
      </c>
      <c r="C25" s="21">
        <v>0</v>
      </c>
      <c r="D25" s="21">
        <v>0</v>
      </c>
      <c r="E25" s="21">
        <v>0</v>
      </c>
      <c r="F25" s="21">
        <v>22000</v>
      </c>
      <c r="G25" s="21">
        <v>14230346460</v>
      </c>
      <c r="H25" s="21">
        <v>-14356152254</v>
      </c>
      <c r="I25" s="21">
        <v>-125805794</v>
      </c>
    </row>
    <row r="26" spans="1:13" ht="23.1" customHeight="1">
      <c r="A26" s="7" t="s">
        <v>146</v>
      </c>
      <c r="B26" s="21">
        <v>0</v>
      </c>
      <c r="C26" s="21">
        <v>0</v>
      </c>
      <c r="D26" s="21">
        <v>0</v>
      </c>
      <c r="E26" s="21">
        <v>0</v>
      </c>
      <c r="F26" s="21">
        <v>17100</v>
      </c>
      <c r="G26" s="21">
        <v>15257437342</v>
      </c>
      <c r="H26" s="21">
        <v>-15426148850</v>
      </c>
      <c r="I26" s="21">
        <v>-168711508</v>
      </c>
      <c r="M26" s="37"/>
    </row>
    <row r="27" spans="1:13" ht="23.1" customHeight="1">
      <c r="A27" s="7" t="s">
        <v>147</v>
      </c>
      <c r="B27" s="21">
        <v>0</v>
      </c>
      <c r="C27" s="21">
        <v>0</v>
      </c>
      <c r="D27" s="21">
        <v>0</v>
      </c>
      <c r="E27" s="21">
        <v>0</v>
      </c>
      <c r="F27" s="21">
        <v>20000</v>
      </c>
      <c r="G27" s="21">
        <v>16993605712</v>
      </c>
      <c r="H27" s="21">
        <v>-17118130630</v>
      </c>
      <c r="I27" s="21">
        <v>-124524918</v>
      </c>
    </row>
    <row r="28" spans="1:13" ht="23.1" customHeight="1">
      <c r="A28" s="7" t="s">
        <v>148</v>
      </c>
      <c r="B28" s="21">
        <v>0</v>
      </c>
      <c r="C28" s="21">
        <v>0</v>
      </c>
      <c r="D28" s="21">
        <v>0</v>
      </c>
      <c r="E28" s="21">
        <v>0</v>
      </c>
      <c r="F28" s="21">
        <v>35800</v>
      </c>
      <c r="G28" s="21">
        <v>21729300884</v>
      </c>
      <c r="H28" s="21">
        <v>-22067719495</v>
      </c>
      <c r="I28" s="21">
        <v>-338418611</v>
      </c>
      <c r="M28" s="37"/>
    </row>
    <row r="29" spans="1:13" ht="23.1" customHeight="1">
      <c r="A29" s="7" t="s">
        <v>149</v>
      </c>
      <c r="B29" s="21">
        <v>0</v>
      </c>
      <c r="C29" s="21">
        <v>0</v>
      </c>
      <c r="D29" s="21">
        <v>0</v>
      </c>
      <c r="E29" s="21">
        <v>0</v>
      </c>
      <c r="F29" s="21">
        <v>11000</v>
      </c>
      <c r="G29" s="21">
        <v>6798763328</v>
      </c>
      <c r="H29" s="21">
        <v>-6867842591</v>
      </c>
      <c r="I29" s="21">
        <v>-69079263</v>
      </c>
      <c r="M29" s="38"/>
    </row>
    <row r="30" spans="1:13" ht="23.1" customHeight="1">
      <c r="A30" s="7" t="s">
        <v>150</v>
      </c>
      <c r="B30" s="21">
        <v>0</v>
      </c>
      <c r="C30" s="21">
        <v>0</v>
      </c>
      <c r="D30" s="21">
        <v>0</v>
      </c>
      <c r="E30" s="21">
        <v>0</v>
      </c>
      <c r="F30" s="21">
        <v>15400</v>
      </c>
      <c r="G30" s="21">
        <v>12675866339</v>
      </c>
      <c r="H30" s="21">
        <v>-12946705552</v>
      </c>
      <c r="I30" s="21">
        <v>-270839213</v>
      </c>
    </row>
    <row r="31" spans="1:13" ht="23.1" customHeight="1">
      <c r="A31" s="7" t="s">
        <v>151</v>
      </c>
      <c r="B31" s="21">
        <v>0</v>
      </c>
      <c r="C31" s="21">
        <v>0</v>
      </c>
      <c r="D31" s="21">
        <v>0</v>
      </c>
      <c r="E31" s="21">
        <v>0</v>
      </c>
      <c r="F31" s="21">
        <v>18500</v>
      </c>
      <c r="G31" s="21">
        <v>16254161190</v>
      </c>
      <c r="H31" s="21">
        <v>-16430756662</v>
      </c>
      <c r="I31" s="21">
        <v>-176595472</v>
      </c>
    </row>
    <row r="32" spans="1:13" ht="23.1" customHeight="1">
      <c r="A32" s="7" t="s">
        <v>152</v>
      </c>
      <c r="B32" s="21">
        <v>0</v>
      </c>
      <c r="C32" s="21">
        <v>0</v>
      </c>
      <c r="D32" s="21">
        <v>0</v>
      </c>
      <c r="E32" s="21">
        <v>0</v>
      </c>
      <c r="F32" s="21">
        <v>3348</v>
      </c>
      <c r="G32" s="21">
        <v>2242927232</v>
      </c>
      <c r="H32" s="21">
        <v>-2193496434</v>
      </c>
      <c r="I32" s="21">
        <v>49430798</v>
      </c>
    </row>
    <row r="33" spans="1:9" ht="23.1" customHeight="1">
      <c r="A33" s="7" t="s">
        <v>153</v>
      </c>
      <c r="B33" s="21">
        <v>0</v>
      </c>
      <c r="C33" s="21">
        <v>0</v>
      </c>
      <c r="D33" s="21">
        <v>0</v>
      </c>
      <c r="E33" s="21">
        <v>0</v>
      </c>
      <c r="F33" s="21">
        <v>5095</v>
      </c>
      <c r="G33" s="21">
        <v>2713700417</v>
      </c>
      <c r="H33" s="21">
        <v>-2656443108</v>
      </c>
      <c r="I33" s="21">
        <v>57257309</v>
      </c>
    </row>
    <row r="34" spans="1:9" ht="23.1" customHeight="1">
      <c r="A34" s="7" t="s">
        <v>154</v>
      </c>
      <c r="B34" s="21">
        <v>0</v>
      </c>
      <c r="C34" s="21">
        <v>0</v>
      </c>
      <c r="D34" s="21">
        <v>0</v>
      </c>
      <c r="E34" s="21">
        <v>0</v>
      </c>
      <c r="F34" s="21">
        <v>5785</v>
      </c>
      <c r="G34" s="21">
        <v>3027870506</v>
      </c>
      <c r="H34" s="21">
        <v>-2975476674</v>
      </c>
      <c r="I34" s="21">
        <v>52393832</v>
      </c>
    </row>
    <row r="35" spans="1:9" ht="23.1" customHeight="1">
      <c r="A35" s="7" t="s">
        <v>155</v>
      </c>
      <c r="B35" s="21">
        <v>0</v>
      </c>
      <c r="C35" s="21">
        <v>0</v>
      </c>
      <c r="D35" s="21">
        <v>0</v>
      </c>
      <c r="E35" s="21">
        <v>0</v>
      </c>
      <c r="F35" s="21">
        <v>6385</v>
      </c>
      <c r="G35" s="21">
        <v>4059574672</v>
      </c>
      <c r="H35" s="21">
        <v>-4027446853</v>
      </c>
      <c r="I35" s="21">
        <v>32127819</v>
      </c>
    </row>
    <row r="36" spans="1:9" ht="23.1" customHeight="1">
      <c r="A36" s="7" t="s">
        <v>27</v>
      </c>
      <c r="B36" s="21"/>
      <c r="C36" s="21">
        <f>SUBTOTAL(109,C7:C35)</f>
        <v>8159088023547</v>
      </c>
      <c r="D36" s="21">
        <f>SUBTOTAL(109,D7:D35)</f>
        <v>-8158896508543</v>
      </c>
      <c r="E36" s="21">
        <f>SUBTOTAL(109,E7:E35)</f>
        <v>191515004</v>
      </c>
      <c r="F36" s="21"/>
      <c r="G36" s="21">
        <f>SUBTOTAL(109,G7:G35)</f>
        <v>93337541531329</v>
      </c>
      <c r="H36" s="21">
        <f>SUBTOTAL(109,H7:H35)</f>
        <v>-93236687142497</v>
      </c>
      <c r="I36" s="21">
        <f>SUBTOTAL(109,I7:I35)</f>
        <v>100854388832</v>
      </c>
    </row>
    <row r="37" spans="1:9" ht="23.1" customHeight="1">
      <c r="A37" s="7" t="s">
        <v>28</v>
      </c>
      <c r="B37" s="21"/>
      <c r="C37" s="8"/>
      <c r="D37" s="8"/>
      <c r="E37" s="8"/>
      <c r="F37" s="21"/>
      <c r="G37" s="8"/>
      <c r="H37" s="8"/>
      <c r="I37" s="8"/>
    </row>
    <row r="39" spans="1:9">
      <c r="A39" s="55" t="s">
        <v>156</v>
      </c>
      <c r="B39" s="56"/>
      <c r="C39" s="56"/>
      <c r="D39" s="56"/>
      <c r="E39" s="56"/>
      <c r="F39" s="56"/>
      <c r="G39" s="56"/>
      <c r="H39" s="56"/>
      <c r="I39" s="57"/>
    </row>
  </sheetData>
  <mergeCells count="8">
    <mergeCell ref="A1:I1"/>
    <mergeCell ref="A2:I2"/>
    <mergeCell ref="A3:I3"/>
    <mergeCell ref="A39:I39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"/>
  <sheetViews>
    <sheetView rightToLeft="1" zoomScaleNormal="100" zoomScaleSheetLayoutView="106" workbookViewId="0">
      <selection activeCell="E12" sqref="E12"/>
    </sheetView>
  </sheetViews>
  <sheetFormatPr defaultColWidth="9" defaultRowHeight="18.399999999999999"/>
  <cols>
    <col min="1" max="1" width="19" style="9" bestFit="1" customWidth="1"/>
    <col min="2" max="2" width="13" style="9" customWidth="1"/>
    <col min="3" max="3" width="18" style="9" bestFit="1" customWidth="1"/>
    <col min="4" max="4" width="18.875" style="9" bestFit="1" customWidth="1"/>
    <col min="5" max="5" width="24.125" style="9" customWidth="1"/>
    <col min="6" max="6" width="13" style="9" customWidth="1"/>
    <col min="7" max="7" width="18" style="9" bestFit="1" customWidth="1"/>
    <col min="8" max="8" width="19.25" style="9" bestFit="1" customWidth="1"/>
    <col min="9" max="9" width="24.125" style="9" customWidth="1"/>
    <col min="10" max="10" width="9" style="2" customWidth="1"/>
    <col min="11" max="16384" width="9" style="2"/>
  </cols>
  <sheetData>
    <row r="1" spans="1:9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</row>
    <row r="2" spans="1:9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</row>
    <row r="3" spans="1:9" ht="19.899999999999999">
      <c r="A3" s="46" t="s">
        <v>92</v>
      </c>
      <c r="B3" s="46"/>
      <c r="C3" s="46"/>
      <c r="D3" s="46"/>
      <c r="E3" s="46"/>
      <c r="F3" s="46"/>
      <c r="G3" s="46"/>
      <c r="H3" s="46"/>
      <c r="I3" s="46"/>
    </row>
    <row r="4" spans="1:9">
      <c r="A4" s="50" t="s">
        <v>157</v>
      </c>
      <c r="B4" s="50"/>
      <c r="C4" s="50"/>
      <c r="D4" s="50"/>
    </row>
    <row r="5" spans="1:9" ht="16.5" customHeight="1">
      <c r="B5" s="51" t="s">
        <v>108</v>
      </c>
      <c r="C5" s="51"/>
      <c r="D5" s="51"/>
      <c r="E5" s="51"/>
      <c r="F5" s="54" t="s">
        <v>109</v>
      </c>
      <c r="G5" s="54"/>
      <c r="H5" s="54"/>
      <c r="I5" s="54"/>
    </row>
    <row r="6" spans="1:9" ht="53.25" customHeight="1">
      <c r="A6" s="18" t="s">
        <v>94</v>
      </c>
      <c r="B6" s="19" t="s">
        <v>13</v>
      </c>
      <c r="C6" s="19" t="s">
        <v>15</v>
      </c>
      <c r="D6" s="19" t="s">
        <v>132</v>
      </c>
      <c r="E6" s="19" t="s">
        <v>158</v>
      </c>
      <c r="F6" s="19" t="s">
        <v>13</v>
      </c>
      <c r="G6" s="19" t="s">
        <v>15</v>
      </c>
      <c r="H6" s="19" t="s">
        <v>132</v>
      </c>
      <c r="I6" s="19" t="s">
        <v>158</v>
      </c>
    </row>
    <row r="7" spans="1:9" ht="23.1" customHeight="1">
      <c r="A7" s="7" t="s">
        <v>23</v>
      </c>
      <c r="B7" s="21">
        <v>54378012</v>
      </c>
      <c r="C7" s="21">
        <v>1030223542121</v>
      </c>
      <c r="D7" s="21">
        <v>-875514829022</v>
      </c>
      <c r="E7" s="21">
        <v>154708713099</v>
      </c>
      <c r="F7" s="21">
        <v>54378012</v>
      </c>
      <c r="G7" s="21">
        <v>1030223542121</v>
      </c>
      <c r="H7" s="21">
        <v>-1152577496128</v>
      </c>
      <c r="I7" s="21">
        <v>-122353954007</v>
      </c>
    </row>
    <row r="8" spans="1:9" ht="23.1" customHeight="1">
      <c r="A8" s="7" t="s">
        <v>22</v>
      </c>
      <c r="B8" s="21">
        <v>96977845</v>
      </c>
      <c r="C8" s="21">
        <v>542663194295</v>
      </c>
      <c r="D8" s="21">
        <v>-390717499892</v>
      </c>
      <c r="E8" s="21">
        <v>151945694403</v>
      </c>
      <c r="F8" s="21">
        <v>96977845</v>
      </c>
      <c r="G8" s="21">
        <v>542663194295</v>
      </c>
      <c r="H8" s="21">
        <v>-600041876662</v>
      </c>
      <c r="I8" s="21">
        <v>-57378682367</v>
      </c>
    </row>
    <row r="9" spans="1:9" ht="23.1" customHeight="1">
      <c r="A9" s="7" t="s">
        <v>24</v>
      </c>
      <c r="B9" s="21">
        <v>12248388</v>
      </c>
      <c r="C9" s="21">
        <v>225839557032</v>
      </c>
      <c r="D9" s="21">
        <v>-225800545929</v>
      </c>
      <c r="E9" s="21">
        <v>39011103</v>
      </c>
      <c r="F9" s="21">
        <v>12248388</v>
      </c>
      <c r="G9" s="21">
        <v>225839557032</v>
      </c>
      <c r="H9" s="21">
        <v>-225523714906</v>
      </c>
      <c r="I9" s="21">
        <v>315842126</v>
      </c>
    </row>
    <row r="10" spans="1:9" ht="23.1" customHeight="1">
      <c r="A10" s="7" t="s">
        <v>25</v>
      </c>
      <c r="B10" s="21">
        <v>1143576</v>
      </c>
      <c r="C10" s="21">
        <v>24364116570</v>
      </c>
      <c r="D10" s="21">
        <v>-23819794808</v>
      </c>
      <c r="E10" s="21">
        <v>544321762</v>
      </c>
      <c r="F10" s="21">
        <v>1143576</v>
      </c>
      <c r="G10" s="21">
        <v>24364116570</v>
      </c>
      <c r="H10" s="21">
        <v>-23799991058</v>
      </c>
      <c r="I10" s="21">
        <v>564125512</v>
      </c>
    </row>
    <row r="11" spans="1:9" ht="23.1" customHeight="1">
      <c r="A11" s="7" t="s">
        <v>27</v>
      </c>
      <c r="B11" s="21"/>
      <c r="C11" s="21">
        <f>SUBTOTAL(109,C7:C10)</f>
        <v>1823090410018</v>
      </c>
      <c r="D11" s="21">
        <f t="shared" ref="D11" si="0">SUBTOTAL(109,D7:D10)</f>
        <v>-1515852669651</v>
      </c>
      <c r="E11" s="21">
        <f>SUBTOTAL(109,E7:E10)</f>
        <v>307237740367</v>
      </c>
      <c r="F11" s="21"/>
      <c r="G11" s="21">
        <f>SUBTOTAL(109,G7:G10)</f>
        <v>1823090410018</v>
      </c>
      <c r="H11" s="21">
        <f>SUBTOTAL(109,H7:H10)</f>
        <v>-2001943078754</v>
      </c>
      <c r="I11" s="21">
        <f>SUBTOTAL(109,I7:I10)</f>
        <v>-178852668736</v>
      </c>
    </row>
    <row r="12" spans="1:9" ht="23.1" customHeight="1">
      <c r="A12" s="7" t="s">
        <v>28</v>
      </c>
      <c r="B12" s="22"/>
      <c r="C12" s="16"/>
      <c r="D12" s="16"/>
      <c r="E12" s="16"/>
      <c r="F12" s="22"/>
      <c r="G12" s="16"/>
      <c r="H12" s="16"/>
      <c r="I12" s="16"/>
    </row>
    <row r="15" spans="1:9">
      <c r="A15" s="58" t="s">
        <v>156</v>
      </c>
      <c r="B15" s="58"/>
      <c r="C15" s="58"/>
      <c r="D15" s="58"/>
      <c r="E15" s="58"/>
      <c r="F15" s="58"/>
      <c r="G15" s="58"/>
      <c r="H15" s="58"/>
      <c r="I15" s="58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rightToLeft="1" zoomScaleNormal="100" zoomScaleSheetLayoutView="106" workbookViewId="0">
      <selection activeCell="C23" sqref="C23"/>
    </sheetView>
  </sheetViews>
  <sheetFormatPr defaultColWidth="9" defaultRowHeight="18.399999999999999"/>
  <cols>
    <col min="1" max="1" width="26.375" style="9" bestFit="1" customWidth="1"/>
    <col min="2" max="2" width="13" style="9" customWidth="1"/>
    <col min="3" max="3" width="16.5" style="9" bestFit="1" customWidth="1"/>
    <col min="4" max="4" width="15.5" style="9" bestFit="1" customWidth="1"/>
    <col min="5" max="5" width="16.5" style="9" bestFit="1" customWidth="1"/>
    <col min="6" max="6" width="16.875" style="9" customWidth="1"/>
    <col min="7" max="7" width="13" style="9" customWidth="1"/>
    <col min="8" max="8" width="17.875" style="9" bestFit="1" customWidth="1"/>
    <col min="9" max="9" width="16.75" style="9" bestFit="1" customWidth="1"/>
    <col min="10" max="10" width="17.875" style="9" bestFit="1" customWidth="1"/>
    <col min="11" max="11" width="16.875" style="9" customWidth="1"/>
    <col min="12" max="12" width="9" style="9" customWidth="1"/>
    <col min="13" max="16384" width="9" style="9"/>
  </cols>
  <sheetData>
    <row r="1" spans="1:11" ht="19.899999999999999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9.899999999999999">
      <c r="A2" s="46" t="s">
        <v>91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9.899999999999999">
      <c r="A3" s="46" t="s">
        <v>92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1">
      <c r="A5" s="50" t="s">
        <v>166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7" spans="1:11" ht="19.5" customHeight="1">
      <c r="A7" s="6"/>
      <c r="B7" s="54" t="s">
        <v>108</v>
      </c>
      <c r="C7" s="54"/>
      <c r="D7" s="54"/>
      <c r="E7" s="54"/>
      <c r="F7" s="54"/>
      <c r="G7" s="54" t="s">
        <v>109</v>
      </c>
      <c r="H7" s="54"/>
      <c r="I7" s="54"/>
      <c r="J7" s="54"/>
      <c r="K7" s="54"/>
    </row>
    <row r="8" spans="1:11" ht="19.5" customHeight="1">
      <c r="A8" s="49" t="s">
        <v>167</v>
      </c>
      <c r="B8" s="59" t="s">
        <v>168</v>
      </c>
      <c r="C8" s="59" t="s">
        <v>161</v>
      </c>
      <c r="D8" s="59" t="s">
        <v>162</v>
      </c>
      <c r="E8" s="59" t="s">
        <v>27</v>
      </c>
      <c r="F8" s="59"/>
      <c r="G8" s="59" t="s">
        <v>168</v>
      </c>
      <c r="H8" s="59" t="s">
        <v>161</v>
      </c>
      <c r="I8" s="59" t="s">
        <v>162</v>
      </c>
      <c r="J8" s="59" t="s">
        <v>27</v>
      </c>
      <c r="K8" s="59"/>
    </row>
    <row r="9" spans="1:11" ht="18.75" customHeight="1">
      <c r="A9" s="49"/>
      <c r="B9" s="60"/>
      <c r="C9" s="60"/>
      <c r="D9" s="60"/>
      <c r="E9" s="54"/>
      <c r="F9" s="54"/>
      <c r="G9" s="60"/>
      <c r="H9" s="60"/>
      <c r="I9" s="60"/>
      <c r="J9" s="54"/>
      <c r="K9" s="54"/>
    </row>
    <row r="10" spans="1:11" ht="28.5" customHeight="1">
      <c r="A10" s="51"/>
      <c r="B10" s="4" t="s">
        <v>163</v>
      </c>
      <c r="C10" s="4" t="s">
        <v>165</v>
      </c>
      <c r="D10" s="4" t="s">
        <v>165</v>
      </c>
      <c r="E10" s="11" t="s">
        <v>39</v>
      </c>
      <c r="F10" s="11" t="s">
        <v>169</v>
      </c>
      <c r="G10" s="4" t="s">
        <v>163</v>
      </c>
      <c r="H10" s="4" t="s">
        <v>165</v>
      </c>
      <c r="I10" s="4" t="s">
        <v>165</v>
      </c>
      <c r="J10" s="11" t="s">
        <v>39</v>
      </c>
      <c r="K10" s="11" t="s">
        <v>169</v>
      </c>
    </row>
    <row r="11" spans="1:11" ht="23.1" customHeight="1">
      <c r="A11" s="7" t="s">
        <v>23</v>
      </c>
      <c r="B11" s="8">
        <v>0</v>
      </c>
      <c r="C11" s="21">
        <v>154708713099</v>
      </c>
      <c r="D11" s="21">
        <v>-8646651427</v>
      </c>
      <c r="E11" s="21">
        <f>Table13[[#This Row],[-8776413960.0000]]+Table13[[#This Row],[154708713099]]</f>
        <v>146062061672</v>
      </c>
      <c r="F11" s="8">
        <v>47.49</v>
      </c>
      <c r="G11" s="21">
        <v>0</v>
      </c>
      <c r="H11" s="21">
        <v>-122353954007</v>
      </c>
      <c r="I11" s="21">
        <v>-10236475376</v>
      </c>
      <c r="J11" s="21">
        <f>Table13[[#This Row],[-10391378903.0000]]+Table13[[#This Row],[-122353954007]]</f>
        <v>-132590429383</v>
      </c>
      <c r="K11" s="8">
        <v>-1679.01</v>
      </c>
    </row>
    <row r="12" spans="1:11" ht="23.1" customHeight="1">
      <c r="A12" s="7" t="s">
        <v>22</v>
      </c>
      <c r="B12" s="8">
        <v>0</v>
      </c>
      <c r="C12" s="21">
        <v>151945694403</v>
      </c>
      <c r="D12" s="21">
        <v>0</v>
      </c>
      <c r="E12" s="21">
        <v>151945694403</v>
      </c>
      <c r="F12" s="8">
        <v>49.44</v>
      </c>
      <c r="G12" s="21">
        <v>0</v>
      </c>
      <c r="H12" s="21">
        <v>-57378682367</v>
      </c>
      <c r="I12" s="21">
        <v>-2080527866</v>
      </c>
      <c r="J12" s="21">
        <v>-59459210233</v>
      </c>
      <c r="K12" s="8">
        <v>-752.06</v>
      </c>
    </row>
    <row r="13" spans="1:11" ht="23.1" customHeight="1">
      <c r="A13" s="7" t="s">
        <v>116</v>
      </c>
      <c r="B13" s="8">
        <v>0</v>
      </c>
      <c r="C13" s="21">
        <v>0</v>
      </c>
      <c r="D13" s="21">
        <v>0</v>
      </c>
      <c r="E13" s="21">
        <v>0</v>
      </c>
      <c r="F13" s="8">
        <v>0</v>
      </c>
      <c r="G13" s="21">
        <v>53958261</v>
      </c>
      <c r="H13" s="21">
        <v>0</v>
      </c>
      <c r="I13" s="21">
        <v>37636296714</v>
      </c>
      <c r="J13" s="21">
        <v>37690254975</v>
      </c>
      <c r="K13" s="8">
        <v>476.72</v>
      </c>
    </row>
    <row r="14" spans="1:11" ht="23.1" customHeight="1">
      <c r="A14" s="7" t="s">
        <v>119</v>
      </c>
      <c r="B14" s="8">
        <v>0</v>
      </c>
      <c r="C14" s="21">
        <v>0</v>
      </c>
      <c r="D14" s="21">
        <v>0</v>
      </c>
      <c r="E14" s="21">
        <v>0</v>
      </c>
      <c r="F14" s="8">
        <v>0</v>
      </c>
      <c r="G14" s="21">
        <v>420000</v>
      </c>
      <c r="H14" s="21">
        <v>0</v>
      </c>
      <c r="I14" s="21">
        <v>-74966</v>
      </c>
      <c r="J14" s="21">
        <v>345034</v>
      </c>
      <c r="K14" s="8">
        <v>0</v>
      </c>
    </row>
    <row r="15" spans="1:11" ht="23.1" customHeight="1">
      <c r="A15" s="7" t="s">
        <v>142</v>
      </c>
      <c r="B15" s="8">
        <v>0</v>
      </c>
      <c r="C15" s="21">
        <v>0</v>
      </c>
      <c r="D15" s="21">
        <v>0</v>
      </c>
      <c r="E15" s="21">
        <v>0</v>
      </c>
      <c r="F15" s="8">
        <v>0</v>
      </c>
      <c r="G15" s="21">
        <v>0</v>
      </c>
      <c r="H15" s="21">
        <v>0</v>
      </c>
      <c r="I15" s="21">
        <v>-39818</v>
      </c>
      <c r="J15" s="21">
        <v>-39818</v>
      </c>
      <c r="K15" s="8">
        <v>0</v>
      </c>
    </row>
    <row r="16" spans="1:11" ht="23.1" customHeight="1">
      <c r="A16" s="7" t="s">
        <v>24</v>
      </c>
      <c r="B16" s="8">
        <v>0</v>
      </c>
      <c r="C16" s="21">
        <v>39011103</v>
      </c>
      <c r="D16" s="21">
        <v>8684393339</v>
      </c>
      <c r="E16" s="21">
        <v>8723404442</v>
      </c>
      <c r="F16" s="8">
        <v>2.84</v>
      </c>
      <c r="G16" s="21">
        <v>0</v>
      </c>
      <c r="H16" s="21">
        <v>315842126</v>
      </c>
      <c r="I16" s="21">
        <v>74379102997</v>
      </c>
      <c r="J16" s="21">
        <v>74694945123</v>
      </c>
      <c r="K16" s="8">
        <v>944.77</v>
      </c>
    </row>
    <row r="17" spans="1:11" ht="23.1" customHeight="1">
      <c r="A17" s="7" t="s">
        <v>135</v>
      </c>
      <c r="B17" s="8">
        <v>0</v>
      </c>
      <c r="C17" s="21">
        <v>0</v>
      </c>
      <c r="D17" s="21">
        <v>0</v>
      </c>
      <c r="E17" s="21">
        <v>0</v>
      </c>
      <c r="F17" s="8">
        <v>0</v>
      </c>
      <c r="G17" s="21">
        <v>0</v>
      </c>
      <c r="H17" s="21">
        <v>0</v>
      </c>
      <c r="I17" s="21">
        <v>284046489</v>
      </c>
      <c r="J17" s="21">
        <v>284046489</v>
      </c>
      <c r="K17" s="8">
        <v>3.59</v>
      </c>
    </row>
    <row r="18" spans="1:11" ht="23.1" customHeight="1">
      <c r="A18" s="7" t="s">
        <v>136</v>
      </c>
      <c r="B18" s="8">
        <v>0</v>
      </c>
      <c r="C18" s="21">
        <v>0</v>
      </c>
      <c r="D18" s="21">
        <v>0</v>
      </c>
      <c r="E18" s="21">
        <v>0</v>
      </c>
      <c r="F18" s="8">
        <v>0</v>
      </c>
      <c r="G18" s="21">
        <v>0</v>
      </c>
      <c r="H18" s="21">
        <v>0</v>
      </c>
      <c r="I18" s="21">
        <v>858915548</v>
      </c>
      <c r="J18" s="21">
        <v>858915548</v>
      </c>
      <c r="K18" s="8">
        <v>10.86</v>
      </c>
    </row>
    <row r="19" spans="1:11" ht="23.1" customHeight="1">
      <c r="A19" s="7" t="s">
        <v>134</v>
      </c>
      <c r="B19" s="8">
        <v>0</v>
      </c>
      <c r="C19" s="21">
        <v>0</v>
      </c>
      <c r="D19" s="21">
        <v>0</v>
      </c>
      <c r="E19" s="21">
        <v>0</v>
      </c>
      <c r="F19" s="8">
        <v>0</v>
      </c>
      <c r="G19" s="21">
        <v>0</v>
      </c>
      <c r="H19" s="21">
        <v>0</v>
      </c>
      <c r="I19" s="21">
        <v>69787323</v>
      </c>
      <c r="J19" s="21">
        <v>69787323</v>
      </c>
      <c r="K19" s="8">
        <v>0.88</v>
      </c>
    </row>
    <row r="20" spans="1:11" ht="23.1" customHeight="1">
      <c r="A20" s="7" t="s">
        <v>25</v>
      </c>
      <c r="B20" s="8">
        <v>0</v>
      </c>
      <c r="C20" s="21">
        <v>544321762</v>
      </c>
      <c r="D20" s="21">
        <v>0</v>
      </c>
      <c r="E20" s="21">
        <v>544321762</v>
      </c>
      <c r="F20" s="8">
        <v>0.18</v>
      </c>
      <c r="G20" s="21">
        <v>0</v>
      </c>
      <c r="H20" s="21">
        <v>564125512</v>
      </c>
      <c r="I20" s="21">
        <v>56142711</v>
      </c>
      <c r="J20" s="21">
        <v>620268223</v>
      </c>
      <c r="K20" s="8">
        <v>7.85</v>
      </c>
    </row>
    <row r="21" spans="1:11" ht="23.1" customHeight="1">
      <c r="A21" s="7" t="s">
        <v>138</v>
      </c>
      <c r="B21" s="8">
        <v>0</v>
      </c>
      <c r="C21" s="21">
        <v>0</v>
      </c>
      <c r="D21" s="21">
        <v>0</v>
      </c>
      <c r="E21" s="21">
        <v>0</v>
      </c>
      <c r="F21" s="8">
        <v>0</v>
      </c>
      <c r="G21" s="21">
        <v>0</v>
      </c>
      <c r="H21" s="21">
        <v>0</v>
      </c>
      <c r="I21" s="21">
        <v>75486379</v>
      </c>
      <c r="J21" s="21">
        <v>75486379</v>
      </c>
      <c r="K21" s="8">
        <v>0.95</v>
      </c>
    </row>
    <row r="22" spans="1:11" ht="23.1" customHeight="1">
      <c r="A22" s="7" t="s">
        <v>141</v>
      </c>
      <c r="B22" s="8">
        <v>0</v>
      </c>
      <c r="C22" s="21">
        <v>0</v>
      </c>
      <c r="D22" s="21">
        <v>0</v>
      </c>
      <c r="E22" s="21">
        <v>0</v>
      </c>
      <c r="F22" s="8">
        <v>0</v>
      </c>
      <c r="G22" s="21">
        <v>0</v>
      </c>
      <c r="H22" s="21">
        <v>0</v>
      </c>
      <c r="I22" s="21">
        <v>20264</v>
      </c>
      <c r="J22" s="21">
        <v>20264</v>
      </c>
      <c r="K22" s="8">
        <v>0</v>
      </c>
    </row>
    <row r="23" spans="1:11" ht="23.1" customHeight="1">
      <c r="A23" s="7" t="s">
        <v>26</v>
      </c>
      <c r="B23" s="8">
        <v>0</v>
      </c>
      <c r="C23" s="21">
        <v>0</v>
      </c>
      <c r="D23" s="21">
        <v>153773092</v>
      </c>
      <c r="E23" s="21">
        <v>153773092</v>
      </c>
      <c r="F23" s="8">
        <v>0.05</v>
      </c>
      <c r="G23" s="21">
        <v>0</v>
      </c>
      <c r="H23" s="21">
        <v>0</v>
      </c>
      <c r="I23" s="21">
        <v>318744728</v>
      </c>
      <c r="J23" s="21">
        <v>318744728</v>
      </c>
      <c r="K23" s="8">
        <v>4.03</v>
      </c>
    </row>
    <row r="24" spans="1:11" ht="23.1" customHeight="1">
      <c r="A24" s="7" t="s">
        <v>140</v>
      </c>
      <c r="B24" s="8">
        <v>0</v>
      </c>
      <c r="C24" s="21">
        <v>0</v>
      </c>
      <c r="D24" s="21">
        <v>0</v>
      </c>
      <c r="E24" s="21">
        <v>0</v>
      </c>
      <c r="F24" s="8">
        <v>0</v>
      </c>
      <c r="G24" s="21">
        <v>0</v>
      </c>
      <c r="H24" s="21">
        <v>0</v>
      </c>
      <c r="I24" s="21">
        <v>313523219</v>
      </c>
      <c r="J24" s="21">
        <v>313523219</v>
      </c>
      <c r="K24" s="8">
        <v>3.97</v>
      </c>
    </row>
    <row r="25" spans="1:11" ht="23.1" customHeight="1">
      <c r="A25" s="7" t="s">
        <v>139</v>
      </c>
      <c r="B25" s="8">
        <v>0</v>
      </c>
      <c r="C25" s="21">
        <v>0</v>
      </c>
      <c r="D25" s="21">
        <v>0</v>
      </c>
      <c r="E25" s="21">
        <v>0</v>
      </c>
      <c r="F25" s="8">
        <v>0</v>
      </c>
      <c r="G25" s="21">
        <v>0</v>
      </c>
      <c r="H25" s="21">
        <v>0</v>
      </c>
      <c r="I25" s="21">
        <v>71409821</v>
      </c>
      <c r="J25" s="21">
        <v>71409821</v>
      </c>
      <c r="K25" s="8">
        <v>0.9</v>
      </c>
    </row>
    <row r="26" spans="1:11" ht="23.1" customHeight="1">
      <c r="A26" s="7" t="s">
        <v>137</v>
      </c>
      <c r="B26" s="8">
        <v>0</v>
      </c>
      <c r="C26" s="21">
        <v>0</v>
      </c>
      <c r="D26" s="21">
        <v>0</v>
      </c>
      <c r="E26" s="21">
        <v>0</v>
      </c>
      <c r="F26" s="8">
        <v>0</v>
      </c>
      <c r="G26" s="21">
        <v>0</v>
      </c>
      <c r="H26" s="21">
        <v>0</v>
      </c>
      <c r="I26" s="21">
        <v>288111521</v>
      </c>
      <c r="J26" s="21">
        <v>288111521</v>
      </c>
      <c r="K26" s="8">
        <v>3.64</v>
      </c>
    </row>
    <row r="27" spans="1:11" ht="23.1" customHeight="1">
      <c r="A27" s="7" t="s">
        <v>27</v>
      </c>
      <c r="B27" s="8">
        <v>0</v>
      </c>
      <c r="C27" s="21">
        <f>SUBTOTAL(109,C11:C26)</f>
        <v>307237740367</v>
      </c>
      <c r="D27" s="21">
        <f t="shared" ref="D27:F27" si="0">SUBTOTAL(109,D11:D26)</f>
        <v>191515004</v>
      </c>
      <c r="E27" s="21">
        <f>SUBTOTAL(109,E11:E26)</f>
        <v>307429255371</v>
      </c>
      <c r="F27" s="21">
        <f t="shared" si="0"/>
        <v>100.00000000000001</v>
      </c>
      <c r="G27" s="21">
        <f>SUBTOTAL(109,G11:G26)</f>
        <v>54378261</v>
      </c>
      <c r="H27" s="21">
        <f>SUBTOTAL(109,H11:H26)</f>
        <v>-178852668736</v>
      </c>
      <c r="I27" s="21">
        <f>SUBTOTAL(109,I11:I26)</f>
        <v>102034469688</v>
      </c>
      <c r="J27" s="21">
        <f>SUBTOTAL(109,J11:J26)</f>
        <v>-76763820787</v>
      </c>
      <c r="K27" s="21">
        <f>SUBTOTAL(109,K11:K26)</f>
        <v>-972.90999999999963</v>
      </c>
    </row>
    <row r="28" spans="1:11" ht="23.1" customHeight="1">
      <c r="A28" s="7" t="s">
        <v>28</v>
      </c>
      <c r="B28" s="16"/>
      <c r="C28" s="16"/>
      <c r="D28" s="16"/>
      <c r="E28" s="16"/>
      <c r="F28" s="20"/>
      <c r="G28" s="16"/>
      <c r="H28" s="16"/>
      <c r="I28" s="16"/>
      <c r="J28" s="16"/>
      <c r="K28" s="16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1</vt:lpstr>
      <vt:lpstr> سهام و صندوق‌های سرمایه‌گذاری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113 Ms.Khanzadi</cp:lastModifiedBy>
  <cp:lastPrinted>2022-07-11T16:32:10Z</cp:lastPrinted>
  <dcterms:created xsi:type="dcterms:W3CDTF">2017-11-22T14:26:20Z</dcterms:created>
  <dcterms:modified xsi:type="dcterms:W3CDTF">2024-12-25T11:33:02Z</dcterms:modified>
</cp:coreProperties>
</file>